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760" windowHeight="10395" tabRatio="603"/>
  </bookViews>
  <sheets>
    <sheet name="AAP-DGOS 2021" sheetId="1" r:id="rId1"/>
    <sheet name="Couts_Unitaires_métiers" sheetId="9" r:id="rId2"/>
    <sheet name="Matrice_Couts-Surcouts_ACAD" sheetId="7" r:id="rId3"/>
    <sheet name="Métiers recherche clinique" sheetId="3" r:id="rId4"/>
    <sheet name="FAQ" sheetId="6" r:id="rId5"/>
    <sheet name="RappelData" sheetId="5" state="hidden" r:id="rId6"/>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2021'!$A$1:$E$135</definedName>
    <definedName name="_xlnm.Print_Area" localSheetId="3">'Métiers recherche clinique'!$A$1:$P$72</definedName>
    <definedName name="_xlnm.Print_Area" localSheetId="5">RappelData!$A$1:$B$7</definedName>
  </definedNames>
  <calcPr calcId="162913"/>
</workbook>
</file>

<file path=xl/calcChain.xml><?xml version="1.0" encoding="utf-8"?>
<calcChain xmlns="http://schemas.openxmlformats.org/spreadsheetml/2006/main">
  <c r="O150" i="7" l="1"/>
  <c r="P150" i="7" s="1"/>
  <c r="O149" i="7"/>
  <c r="P149" i="7" s="1"/>
  <c r="O148" i="7"/>
  <c r="P148" i="7" s="1"/>
  <c r="O147" i="7"/>
  <c r="P147" i="7" s="1"/>
  <c r="O146" i="7"/>
  <c r="P146" i="7" s="1"/>
  <c r="O145" i="7"/>
  <c r="P145" i="7" s="1"/>
  <c r="O144" i="7"/>
  <c r="P144" i="7" s="1"/>
  <c r="O143" i="7"/>
  <c r="P143" i="7" s="1"/>
  <c r="O142" i="7"/>
  <c r="P142" i="7" s="1"/>
  <c r="O138" i="7"/>
  <c r="P138" i="7" s="1"/>
  <c r="P137" i="7"/>
  <c r="O137" i="7"/>
  <c r="P134" i="7"/>
  <c r="O134" i="7"/>
  <c r="O133" i="7"/>
  <c r="P133" i="7" s="1"/>
  <c r="O129" i="7"/>
  <c r="P129" i="7" s="1"/>
  <c r="O128" i="7"/>
  <c r="P128" i="7" s="1"/>
  <c r="O127" i="7"/>
  <c r="P127" i="7" s="1"/>
  <c r="O126" i="7"/>
  <c r="P126" i="7" s="1"/>
  <c r="O125" i="7"/>
  <c r="P125" i="7" s="1"/>
  <c r="O124" i="7"/>
  <c r="P124" i="7" s="1"/>
  <c r="O123" i="7"/>
  <c r="P123" i="7" s="1"/>
  <c r="O122" i="7"/>
  <c r="P122" i="7" s="1"/>
  <c r="O120" i="7"/>
  <c r="P120" i="7" s="1"/>
  <c r="O119" i="7"/>
  <c r="P119" i="7" s="1"/>
  <c r="O115" i="7"/>
  <c r="P115" i="7" s="1"/>
  <c r="O114" i="7"/>
  <c r="P114" i="7" s="1"/>
  <c r="O110" i="7"/>
  <c r="P110" i="7" s="1"/>
  <c r="O109" i="7"/>
  <c r="P109" i="7" s="1"/>
  <c r="O105" i="7"/>
  <c r="P105" i="7" s="1"/>
  <c r="P104" i="7"/>
  <c r="O104" i="7"/>
  <c r="O103" i="7"/>
  <c r="P103" i="7" s="1"/>
  <c r="P106" i="7" s="1"/>
  <c r="O99" i="7"/>
  <c r="P99" i="7" s="1"/>
  <c r="O96" i="7"/>
  <c r="P96" i="7" s="1"/>
  <c r="O95" i="7"/>
  <c r="P95" i="7" s="1"/>
  <c r="O94" i="7"/>
  <c r="P94" i="7" s="1"/>
  <c r="P93" i="7"/>
  <c r="O93" i="7"/>
  <c r="O92" i="7"/>
  <c r="P92" i="7" s="1"/>
  <c r="O89" i="7"/>
  <c r="P89" i="7" s="1"/>
  <c r="O88" i="7"/>
  <c r="P88" i="7" s="1"/>
  <c r="O87" i="7"/>
  <c r="P87" i="7" s="1"/>
  <c r="O85" i="7"/>
  <c r="P85" i="7" s="1"/>
  <c r="O84" i="7"/>
  <c r="P84" i="7" s="1"/>
  <c r="O83" i="7"/>
  <c r="P83" i="7" s="1"/>
  <c r="O82" i="7"/>
  <c r="P82" i="7" s="1"/>
  <c r="O80" i="7"/>
  <c r="P80" i="7" s="1"/>
  <c r="O77" i="7"/>
  <c r="P77" i="7" s="1"/>
  <c r="O76" i="7"/>
  <c r="P76" i="7" s="1"/>
  <c r="O73" i="7"/>
  <c r="P73" i="7" s="1"/>
  <c r="O72" i="7"/>
  <c r="P72" i="7" s="1"/>
  <c r="O71" i="7"/>
  <c r="P71" i="7" s="1"/>
  <c r="O70" i="7"/>
  <c r="P70" i="7" s="1"/>
  <c r="O69" i="7"/>
  <c r="P69" i="7" s="1"/>
  <c r="O68" i="7"/>
  <c r="P68" i="7" s="1"/>
  <c r="O65" i="7"/>
  <c r="P65" i="7" s="1"/>
  <c r="O64" i="7"/>
  <c r="P64" i="7" s="1"/>
  <c r="O63" i="7"/>
  <c r="P63" i="7" s="1"/>
  <c r="O60" i="7"/>
  <c r="P60" i="7" s="1"/>
  <c r="O57" i="7"/>
  <c r="P57" i="7" s="1"/>
  <c r="P53" i="7"/>
  <c r="O53" i="7"/>
  <c r="O52" i="7"/>
  <c r="P52" i="7" s="1"/>
  <c r="P51" i="7"/>
  <c r="O51" i="7"/>
  <c r="O50" i="7"/>
  <c r="P50" i="7" s="1"/>
  <c r="O49" i="7"/>
  <c r="P49" i="7" s="1"/>
  <c r="O48" i="7"/>
  <c r="P48" i="7" s="1"/>
  <c r="O47" i="7"/>
  <c r="P47" i="7" s="1"/>
  <c r="O46" i="7"/>
  <c r="P46" i="7" s="1"/>
  <c r="P45" i="7"/>
  <c r="O45" i="7"/>
  <c r="O44" i="7"/>
  <c r="P44" i="7" s="1"/>
  <c r="O43" i="7"/>
  <c r="P43" i="7" s="1"/>
  <c r="O42" i="7"/>
  <c r="P42" i="7" s="1"/>
  <c r="O39" i="7"/>
  <c r="P39" i="7" s="1"/>
  <c r="O38" i="7"/>
  <c r="P38" i="7" s="1"/>
  <c r="O37" i="7"/>
  <c r="P37" i="7" s="1"/>
  <c r="O36" i="7"/>
  <c r="P36" i="7" s="1"/>
  <c r="O35" i="7"/>
  <c r="P35" i="7" s="1"/>
  <c r="P32" i="7"/>
  <c r="O32" i="7"/>
  <c r="O31" i="7"/>
  <c r="P31" i="7" s="1"/>
  <c r="O30" i="7"/>
  <c r="P30" i="7" s="1"/>
  <c r="P29" i="7"/>
  <c r="O29" i="7"/>
  <c r="P25" i="7"/>
  <c r="O25" i="7"/>
  <c r="O23" i="7"/>
  <c r="P23" i="7" s="1"/>
  <c r="P33" i="7" l="1"/>
  <c r="P121" i="7"/>
  <c r="P139" i="7"/>
  <c r="P54" i="7"/>
  <c r="P116" i="7"/>
  <c r="P90" i="7"/>
  <c r="P40" i="7"/>
  <c r="P155" i="7" s="1"/>
  <c r="P130" i="7"/>
  <c r="P153" i="7" l="1"/>
  <c r="B10" i="5" l="1"/>
  <c r="E130" i="1" l="1"/>
  <c r="D129" i="1"/>
  <c r="B134" i="1" l="1"/>
  <c r="B5" i="5"/>
  <c r="B6" i="5" l="1"/>
  <c r="B3" i="5" l="1"/>
  <c r="B2" i="5"/>
  <c r="B1" i="5"/>
  <c r="E61" i="1"/>
  <c r="E83" i="1"/>
  <c r="E64" i="1"/>
  <c r="E49" i="1"/>
  <c r="C54" i="1"/>
  <c r="C39" i="1"/>
  <c r="E45" i="1"/>
  <c r="E46" i="1"/>
  <c r="E48" i="1"/>
  <c r="E50" i="1"/>
  <c r="E87" i="1"/>
  <c r="E53" i="1"/>
  <c r="E52" i="1"/>
  <c r="E44" i="1"/>
  <c r="E60" i="1"/>
  <c r="E62" i="1"/>
  <c r="E63"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E55" i="1" l="1"/>
  <c r="B92" i="1" l="1"/>
  <c r="B94" i="1"/>
  <c r="B7" i="5" s="1"/>
  <c r="B96" i="1" l="1"/>
  <c r="B104" i="1" l="1"/>
  <c r="B133" i="1"/>
  <c r="B135" i="1" s="1"/>
  <c r="B107" i="1"/>
  <c r="B4" i="5"/>
</calcChain>
</file>

<file path=xl/comments1.xml><?xml version="1.0" encoding="utf-8"?>
<comments xmlns="http://schemas.openxmlformats.org/spreadsheetml/2006/main">
  <authors>
    <author>Auteur</author>
  </authors>
  <commentLis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shape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shape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shapeId="0">
      <text>
        <r>
          <rPr>
            <sz val="11"/>
            <color indexed="81"/>
            <rFont val="Tahoma"/>
            <family val="2"/>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family val="2"/>
          </rPr>
          <t xml:space="preserve">
</t>
        </r>
      </text>
    </comment>
    <comment ref="B72"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4" authorId="0" shapeId="0">
      <text>
        <r>
          <rPr>
            <sz val="11"/>
            <color indexed="81"/>
            <rFont val="Tahoma"/>
            <family val="2"/>
          </rPr>
          <t xml:space="preserve">Les frais de gestion ont vocation à couvrir une partie des coûts de gestion administrative des projets supportés par les établissements de santé (DRH, économat, marchés…).
</t>
        </r>
        <r>
          <rPr>
            <sz val="8"/>
            <color indexed="81"/>
            <rFont val="Tahoma"/>
            <family val="2"/>
          </rPr>
          <t xml:space="preserve">
</t>
        </r>
        <r>
          <rPr>
            <sz val="11"/>
            <color indexed="81"/>
            <rFont val="Tahoma"/>
            <family val="2"/>
          </rPr>
          <t xml:space="preserve">Ils sont valorisés dans cette grille à hauteur de 10% des dépenses de personnel éligibles. 
Note GIRCI SOHO :  Frais de gestion ajustés à 7%. Ce taux doit rester inchangé.
</t>
        </r>
      </text>
    </comment>
    <comment ref="C113"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<sst xmlns="http://schemas.openxmlformats.org/spreadsheetml/2006/main" count="626" uniqueCount="449">
  <si>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</si>
  <si>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</si>
  <si>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</si>
  <si>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</si>
  <si>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</si>
  <si>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</si>
  <si>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</si>
  <si>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</si>
  <si>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</si>
  <si>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</si>
  <si>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</si>
  <si>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</si>
  <si>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</si>
  <si>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</si>
  <si>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</si>
  <si>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</si>
  <si>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</si>
  <si>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</si>
  <si>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</si>
  <si>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</si>
  <si>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</si>
  <si>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</si>
  <si>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</si>
  <si>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</si>
  <si>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</si>
  <si>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</si>
  <si>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</si>
  <si>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</si>
  <si>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</si>
  <si>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</si>
  <si>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</si>
  <si>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</si>
  <si>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</si>
  <si>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</si>
  <si>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</si>
  <si>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</si>
  <si>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</si>
  <si>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</si>
  <si>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</si>
  <si>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</si>
  <si>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</si>
  <si>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</si>
  <si>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</si>
  <si>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</si>
  <si>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</si>
  <si>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</si>
  <si>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</si>
  <si>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</si>
  <si>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</si>
  <si>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</si>
  <si>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</si>
  <si>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</si>
  <si>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</si>
  <si>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</si>
  <si>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</si>
  <si>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</si>
  <si>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</si>
  <si>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</si>
  <si>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</si>
  <si>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</si>
  <si>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</si>
  <si>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</si>
  <si>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</si>
  <si>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</si>
  <si>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</si>
  <si>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</si>
  <si>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</si>
  <si>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</si>
  <si>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</si>
  <si>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</si>
  <si>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</si>
  <si>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</si>
  <si>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</si>
  <si>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</si>
  <si>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</si>
  <si>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</si>
  <si>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</si>
  <si>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</si>
  <si>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</si>
  <si>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</si>
  <si>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</si>
  <si>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</si>
  <si>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</si>
  <si>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</si>
  <si>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</si>
  <si>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</si>
  <si>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</si>
  <si>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</si>
  <si>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</si>
  <si>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</si>
  <si>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</si>
  <si>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</si>
  <si>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</si>
  <si>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Vérification AHN</t>
  </si>
  <si>
    <t>N°</t>
  </si>
  <si>
    <t>Question</t>
  </si>
  <si>
    <t>Réponse</t>
  </si>
  <si>
    <t>Est-il possible d'ajouter une ligne ?</t>
  </si>
  <si>
    <t>Puis-je inclure les frais de gestion dans la grille ?</t>
  </si>
  <si>
    <t>La grille doit-elle contenir les dépenses prises en charge par des co-financeurs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</si>
  <si>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</si>
  <si>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</si>
  <si>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</si>
  <si>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</si>
  <si>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</si>
  <si>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</si>
  <si>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</si>
  <si>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</si>
  <si>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</si>
  <si>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</si>
  <si>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Surcoûts de pharmacie pour les besoins du projet</t>
  </si>
  <si>
    <t>Coût unitaire                            500</t>
  </si>
  <si>
    <t>Quantité             1 000</t>
  </si>
  <si>
    <t>Exemples</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</si>
  <si>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</si>
  <si>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</si>
  <si>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</si>
  <si>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</si>
  <si>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</si>
  <si>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</si>
  <si>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</si>
  <si>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</si>
  <si>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</si>
  <si>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</si>
  <si>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</si>
  <si>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</si>
  <si>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</si>
  <si>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</si>
  <si>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</si>
  <si>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</si>
  <si>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</si>
  <si>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</si>
  <si>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</si>
  <si>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</si>
  <si>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</si>
  <si>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</si>
  <si>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r>
      <t xml:space="preserve">RAPPELS DES MONTANTS TOTAUX DEMANDÉS À LA DGOS, N'INCLUANT PAS LES DÉPENSES COUVERTES PAR UN COFINANCEMENT
</t>
    </r>
    <r>
      <rPr>
        <sz val="11"/>
        <rFont val="Arial"/>
        <family val="2"/>
      </rPr>
      <t>(ces dernières sont à renseigner à partir de la ligne 112)</t>
    </r>
  </si>
  <si>
    <t>A DETAILLER :
indiquer les dépenses prises en charge par des co-financeurs dans la grille dédiée ci-dessus</t>
  </si>
  <si>
    <t>Non. Dans le cas d'un co-financement,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t>
  </si>
  <si>
    <t>[formule automatique]</t>
  </si>
  <si>
    <t>TOTAL ELIGIBLE AU FINANCEMENT DGOS (A)</t>
  </si>
  <si>
    <t>COFINANCEMENTS OBTENUS (B)</t>
  </si>
  <si>
    <t>COUT TOTAL DU PROJET (A)+(B)</t>
  </si>
  <si>
    <t>COFINANCEMENTS EN ATTENTE</t>
  </si>
  <si>
    <t>Non. Les frais de gestion sont valorisés dans cette grille à hauteur de 7% des dépenses de personnel éligibles. Ce taux fixe de 7% à été fixé par le GIRCI SOHO.</t>
  </si>
  <si>
    <t>Le GIRCI SOHO a fixé un financement maximal de 300 000 € par projet</t>
  </si>
  <si>
    <t>Matrice de calcul des coûts engagés pour la réalisation de la recherche impliquant la personne humaine à sponsor académique</t>
  </si>
  <si>
    <t>Etablissement promoteur</t>
  </si>
  <si>
    <t>CRO (le cas échéant)</t>
  </si>
  <si>
    <t>Recherche n° EudraCt ou Idrcb</t>
  </si>
  <si>
    <t>Nom de l'établissement coordinateur ou associé</t>
  </si>
  <si>
    <t xml:space="preserve">Hôpital , </t>
  </si>
  <si>
    <t>n° FINESS</t>
  </si>
  <si>
    <t>xxxxxxxx</t>
  </si>
  <si>
    <t>Investigateur</t>
  </si>
  <si>
    <t>Pôle / Unité</t>
  </si>
  <si>
    <t>Catégorie Etude</t>
  </si>
  <si>
    <t>1,2 ou 3</t>
  </si>
  <si>
    <t>Durée étude en année</t>
  </si>
  <si>
    <t>Nombre prévisionnel de patients</t>
  </si>
  <si>
    <t>Nombre de monitoring par centre</t>
  </si>
  <si>
    <t>Nombre de centres associés</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</si>
  <si>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</si>
  <si>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Désignation des actes  et prestations réalisés :</t>
  </si>
  <si>
    <t>Limite d'occurrence</t>
  </si>
  <si>
    <t xml:space="preserve">Coût </t>
  </si>
  <si>
    <t xml:space="preserve">Montant unitaire € </t>
  </si>
  <si>
    <t>Fréquence des actes</t>
  </si>
  <si>
    <t xml:space="preserve">Total des frais pour un patient ou pour le centre </t>
  </si>
  <si>
    <t>Total projet €</t>
  </si>
  <si>
    <t>Aide au remplissage</t>
  </si>
  <si>
    <t>V1</t>
  </si>
  <si>
    <t>V2</t>
  </si>
  <si>
    <t>V3</t>
  </si>
  <si>
    <t>V4</t>
  </si>
  <si>
    <t>V5</t>
  </si>
  <si>
    <t>V6</t>
  </si>
  <si>
    <t>V7</t>
  </si>
  <si>
    <t>V8</t>
  </si>
  <si>
    <t>V9</t>
  </si>
  <si>
    <t>V10</t>
  </si>
  <si>
    <t>Proposition report Grille budgétaire DGOS</t>
  </si>
  <si>
    <t>Cellules E à N
- V = visite, mettre "1" quand il y a eu une visite 
- Une seule cellule : le forfait ne s'applique qu'une seule fois, mettre "1"</t>
  </si>
  <si>
    <t>FORFAITS</t>
  </si>
  <si>
    <t xml:space="preserve">Ne pas laisser de cellule vide en colonne G. Soit il y a un montant, 
soit elle est "A évaluer en fin d'étude" 
soit elle est "A facturer si applicable"
</t>
  </si>
  <si>
    <t xml:space="preserve">Forfait frais fixes administratifs </t>
  </si>
  <si>
    <t>FORFAITS APPLICABLES EN 2020</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</si>
  <si>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par établissement
Facturé seulement lors de la premiére facturation si le centre a inclu au moins 1 patient</t>
    </r>
  </si>
  <si>
    <r>
      <rPr>
        <sz val="10"/>
        <color theme="1"/>
        <rFont val="Calibri"/>
        <family val="2"/>
        <scheme val="minor"/>
      </rPr>
      <t xml:space="preserve">En fonction de la catégorie de recherche </t>
    </r>
    <r>
      <rPr>
        <sz val="11"/>
        <color theme="1"/>
        <rFont val="Calibri"/>
        <family val="2"/>
        <scheme val="minor"/>
      </rPr>
      <t xml:space="preserve">
RIPH1 300 euros
RIPH2 150 euros
RIPH3 150 euros</t>
    </r>
  </si>
  <si>
    <t xml:space="preserve">coût </t>
  </si>
  <si>
    <t>A reporter en titre III, autres dépenses à caractère hôtelier et général.
Créér une ligne spécifique par forfait</t>
  </si>
  <si>
    <t>Forfaits logistiques</t>
  </si>
  <si>
    <r>
      <rPr>
        <b/>
        <sz val="11"/>
        <rFont val="Calibri"/>
        <family val="2"/>
        <scheme val="minor"/>
      </rPr>
      <t xml:space="preserve">Forfait maintenance des appareils
</t>
    </r>
    <r>
      <rPr>
        <sz val="9"/>
        <rFont val="Calibri"/>
        <family val="2"/>
        <scheme val="minor"/>
      </rPr>
      <t>(si donnée de calibrage fournie)</t>
    </r>
  </si>
  <si>
    <t>Par année d'étude</t>
  </si>
  <si>
    <t>A reporter En titre II, mainteance à caractère médical/Biomédical</t>
  </si>
  <si>
    <t>A facturer si applicable</t>
  </si>
  <si>
    <t>TACHES D'INVESTIGATION</t>
  </si>
  <si>
    <t>Estimation du temps médical - Cout Horaire 42€/h</t>
  </si>
  <si>
    <t>TEMPS MEDICAL INDICATIF, APPLICABLE EN 2020</t>
  </si>
  <si>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</si>
  <si>
    <t>Par patient</t>
  </si>
  <si>
    <t>coût</t>
  </si>
  <si>
    <t>1 heure si consentement (Cat 1 et 2 loi jardé)= 42 euros
1/4 heure si non opposition (cat 3 loi Jardé) = 10,5 euros</t>
  </si>
  <si>
    <t>Suivi téléphonique</t>
  </si>
  <si>
    <t>Par patient
15min quelque soit le type de recherche</t>
  </si>
  <si>
    <t>15 mn quelque soit le type de recherche</t>
  </si>
  <si>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</si>
  <si>
    <t>Examen médical = de base une consultation (ligne 55)
Temps médical: pour valoriser tout ce qui va au delà de la consultation de base.
Exemple:
- En rhumatologie si examen de 70 articulations --&gt; on valorise du temps pour cela.
- Passation de questionnaires spécifiques qui doit être réalisée par l'investigateur et pas par le TEC</t>
  </si>
  <si>
    <t>Faut-il maintenir le temps médical ?</t>
  </si>
  <si>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</si>
  <si>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t>Par centre</t>
  </si>
  <si>
    <t xml:space="preserve"> 148 € par audit 
A évaluer en fin d'étude</t>
  </si>
  <si>
    <t>Sou-Total Temps Médical</t>
  </si>
  <si>
    <t>à reporter  en titre I,  Personnel permanent , Inverstigation -  peronnel médical</t>
  </si>
  <si>
    <t>Estimation du temps TEC  - Cout Horaire 34€/h</t>
  </si>
  <si>
    <t>Temps TEC formation au CRF, POS etc…</t>
  </si>
  <si>
    <t>Par équipe</t>
  </si>
  <si>
    <r>
      <rPr>
        <b/>
        <sz val="11"/>
        <rFont val="Calibri"/>
        <family val="2"/>
        <scheme val="minor"/>
      </rPr>
      <t>Temps TEC  monitoring avec promoteur/CRO</t>
    </r>
    <r>
      <rPr>
        <sz val="11"/>
        <rFont val="Calibri"/>
        <family val="2"/>
        <scheme val="minor"/>
      </rPr>
      <t xml:space="preserve">
</t>
    </r>
    <r>
      <rPr>
        <sz val="9"/>
        <rFont val="Calibri"/>
        <family val="2"/>
        <scheme val="minor"/>
      </rPr>
      <t>Préparation des dossiers patients, disponibilité, résolution des queries (en moyenne et pas par nombre de dossiers patients)</t>
    </r>
  </si>
  <si>
    <t>Par visite</t>
  </si>
  <si>
    <t xml:space="preserve">A évaluer en fin d'étude </t>
  </si>
  <si>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</si>
  <si>
    <t>TEC par visite (minimum 1h)</t>
  </si>
  <si>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</si>
  <si>
    <r>
      <rPr>
        <b/>
        <sz val="11"/>
        <rFont val="Calibri"/>
        <family val="2"/>
        <scheme val="minor"/>
      </rPr>
      <t>Temps TEC visite finale ou arrêt prématuré</t>
    </r>
    <r>
      <rPr>
        <sz val="11"/>
        <rFont val="Calibri"/>
        <family val="2"/>
        <scheme val="minor"/>
      </rPr>
      <t xml:space="preserve">
</t>
    </r>
    <r>
      <rPr>
        <sz val="9"/>
        <rFont val="Calibri"/>
        <family val="2"/>
        <scheme val="minor"/>
      </rPr>
      <t>Préparation de la visite (dont organisation et planification des actes protocolaires, hospitalisations…), saisie du CRF, résolution des queries</t>
    </r>
  </si>
  <si>
    <t>Sous-Total temps TEC</t>
  </si>
  <si>
    <t>A reporter en Titre I, Investigation : Technicien étude clinqiue</t>
  </si>
  <si>
    <t>Estimation du temps infirmier - Cout Horaire 35€/h</t>
  </si>
  <si>
    <t>Temps Infirmier pour signes vitaux</t>
  </si>
  <si>
    <t>15min</t>
  </si>
  <si>
    <t>Temps Infirmier pour ECG</t>
  </si>
  <si>
    <t>Temps Infirmier pour l'aide au médecin pour l'envoi pour relecture au laboratoire centralisé des ECG</t>
  </si>
  <si>
    <t>Temps Infirmier pour prélèvements sanguins pour suivi biologique et/ou test de grossesse</t>
  </si>
  <si>
    <t>Temps Infirmier pour prélèvements urinaires pour suivi biologique et/ou test de grossesse</t>
  </si>
  <si>
    <t>Temps Infirmier pour prélèvements sanguins  supplémentaires pour évaluation des biomarqueurs, ARN/ADN, Ig…</t>
  </si>
  <si>
    <t>A prendre en compte si il y a énormément de prélèvements spécifiques qui s'ajoutent en plus des prélèvements pour le suivi biologique de sécurité</t>
  </si>
  <si>
    <t>Temps Infirmier pour prélèvements sanguins supplémentaires pour PK/PD</t>
  </si>
  <si>
    <t>Temps Infirmier pour pose/dépose de cathéter</t>
  </si>
  <si>
    <t>30min</t>
  </si>
  <si>
    <t>Temps Infirmier pour pose/dépose de perfusion</t>
  </si>
  <si>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A évaluer en fonction du type d'administration et de la durée</t>
    </r>
  </si>
  <si>
    <t>Temps Infirmier pour revue du carnet patient et vérification de la compliance au traitement</t>
  </si>
  <si>
    <t>Temps Infirmier pour test de grossese urinaire rapide. Prélèvement urinaire, test, lecture, interpratation</t>
  </si>
  <si>
    <t>Sous-Total Temps Infirmier</t>
  </si>
  <si>
    <t>A reporter en Titre I, Investigation : Temps infirmier</t>
  </si>
  <si>
    <t>ACTES NOMENCLATURES</t>
  </si>
  <si>
    <r>
      <rPr>
        <b/>
        <sz val="9"/>
        <rFont val="Calibri"/>
        <family val="2"/>
        <scheme val="minor"/>
      </rPr>
      <t xml:space="preserve">Acte </t>
    </r>
    <r>
      <rPr>
        <sz val="9"/>
        <rFont val="Calibri"/>
        <family val="2"/>
        <scheme val="minor"/>
      </rPr>
      <t xml:space="preserve">
tarif CCAM</t>
    </r>
  </si>
  <si>
    <t>A reporter en Titre II - Surcoûts liés spécifiquement aux actes médicaux …
Créer autant de lignes que nécessaire</t>
  </si>
  <si>
    <t>ACTES NON NOMENCLATURES SERVICES CLINIQUES ET MEDICO TECHNIQUES</t>
  </si>
  <si>
    <r>
      <t xml:space="preserve">Acte IVRS / @VRS 
</t>
    </r>
    <r>
      <rPr>
        <sz val="9"/>
        <rFont val="Calibri"/>
        <family val="2"/>
        <scheme val="minor"/>
      </rPr>
      <t>réalisés par le service investigateur (ceux réalisés par la pharmacie sont a compléter dans la partie pharmacie)</t>
    </r>
  </si>
  <si>
    <t>A évaluer en fin d'étude</t>
  </si>
  <si>
    <t>Faut-il maintenir cette ligne ? Difficile à évaluer lors du montage du projet</t>
  </si>
  <si>
    <t>SEJOURS ET CONSULTATIONS</t>
  </si>
  <si>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r>
      <rPr>
        <sz val="9"/>
        <rFont val="Calibri"/>
        <family val="2"/>
        <scheme val="minor"/>
      </rPr>
      <t>CS : 23 €</t>
    </r>
  </si>
  <si>
    <r>
      <t xml:space="preserve">Par consultation
</t>
    </r>
    <r>
      <rPr>
        <sz val="9"/>
        <rFont val="Calibri"/>
        <family val="2"/>
        <scheme val="minor"/>
      </rPr>
      <t>CS ou CNPSY ou CSC</t>
    </r>
  </si>
  <si>
    <t>N'est-ce pas redondant avec la valorisation du temps médical ?</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</si>
  <si>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</si>
  <si>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355€ (forfait +1 heure temps médical +1 heure temps infirmiers)</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</si>
  <si>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</si>
  <si>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666€ (forfait + 2 heures temps médical + 2 heures de temps infirmiers)                          petit déjeuner (forfait 4€ inclu)</t>
    </r>
  </si>
  <si>
    <t>AUTRES COUTS / SURCOUTS IMPUTABLES A L'ESSAI</t>
  </si>
  <si>
    <t>Faut-il maintenir des lignes, il ne sera pas possible de les évaluer lors du montage du projet. Conensus possible inter établissement ?</t>
  </si>
  <si>
    <t>Tous les frais complémentaires, non prévus, mais imputables à la recherche</t>
  </si>
  <si>
    <t>Hospitalisation &lt; 24 h en cas d'EIG imputable à la recherche</t>
  </si>
  <si>
    <t>Facturation aux frais réels</t>
  </si>
  <si>
    <t>Hospitalisation &gt; 24 h en cas d'EIG imputable à la recherche</t>
  </si>
  <si>
    <r>
      <t xml:space="preserve">Biologie : Intervention du service de garde (mise à disposition) </t>
    </r>
    <r>
      <rPr>
        <i/>
        <sz val="11"/>
        <rFont val="Calibri"/>
        <family val="2"/>
        <scheme val="minor"/>
      </rPr>
      <t>nuit,we, jour férié</t>
    </r>
  </si>
  <si>
    <t>MO de biologie-pathologie académique comme proposé pour les études industrielles 
A facturer si applicable</t>
  </si>
  <si>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</si>
  <si>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</si>
  <si>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</si>
  <si>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t>Par demande</t>
  </si>
  <si>
    <t>BIOLOGIE - ANATOMO-PATHOLOGIE</t>
  </si>
  <si>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t>
    </r>
  </si>
  <si>
    <t xml:space="preserve">Pour le centre coordonnateur
coût variable entre 200 et 900€
</t>
  </si>
  <si>
    <t>Selon la complexité de l'étude (intervention de structures multiples) et avec un budget en adéquation (indicateur 0,1 à 0,2% du montant total) 
A déterminer en fonction de l'étude
MO de biologie-pathologie académique comme proposé pour les études industrielles</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</si>
  <si>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</si>
  <si>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t>Par centre associé</t>
  </si>
  <si>
    <t>MO de biologie-pathologie académique comme proposé pour les études industrielles</t>
  </si>
  <si>
    <t>BIOLOGIE - Acte nomenclaturé - NABM RIHN</t>
  </si>
  <si>
    <t>Nomenclautre NABM  - Guide CCAM-ACP - RIHN</t>
  </si>
  <si>
    <t>Par acte
Tarif en vigueur</t>
  </si>
  <si>
    <r>
      <t>BIOLOGIE - Acte hors NABM RIHN -</t>
    </r>
    <r>
      <rPr>
        <b/>
        <i/>
        <sz val="11"/>
        <rFont val="Calibri"/>
        <family val="2"/>
        <scheme val="minor"/>
      </rPr>
      <t xml:space="preserve"> </t>
    </r>
    <r>
      <rPr>
        <i/>
        <sz val="11"/>
        <rFont val="Calibri"/>
        <family val="2"/>
        <scheme val="minor"/>
      </rPr>
      <t>coût réel, à évaluer en fonction de l'étude</t>
    </r>
  </si>
  <si>
    <t xml:space="preserve">Temps Technicien de laboratoire </t>
  </si>
  <si>
    <t>Temps Biologiste</t>
  </si>
  <si>
    <t>Réactifs/consommables</t>
  </si>
  <si>
    <t>Extraction de données de biologie (export eCRF) - 2h</t>
  </si>
  <si>
    <t>BIOLOGIE - DOSAGES CENTRALISES</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</si>
  <si>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</si>
  <si>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t>Par visite
60min</t>
  </si>
  <si>
    <r>
      <t xml:space="preserve">Ne pas comptabiliser si analyses biologiques </t>
    </r>
    <r>
      <rPr>
        <u/>
        <sz val="10"/>
        <rFont val="Calibri"/>
        <family val="2"/>
        <scheme val="minor"/>
      </rPr>
      <t xml:space="preserve">pour suivi biologique </t>
    </r>
    <r>
      <rPr>
        <sz val="10"/>
        <rFont val="Calibri"/>
        <family val="2"/>
        <scheme val="minor"/>
      </rPr>
      <t>réalisées en local (hématologie, biochimie, coagulation). Remplir la partie Actes nomenclatures NABM, RIHN
A utiliser quand prélèvements analysés en centralisé
MO de biologie-pathologie académique comme proposé pour les études industrielles</t>
    </r>
  </si>
  <si>
    <t>Temps Tech labo par point de Pk = 30 min</t>
  </si>
  <si>
    <t>Par point de PK
30min</t>
  </si>
  <si>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</si>
  <si>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t>Sous -Total temps TEC laboratoire</t>
  </si>
  <si>
    <t>A reporter en Titre I, temps tec lab</t>
  </si>
  <si>
    <r>
      <rPr>
        <b/>
        <sz val="11"/>
        <color theme="1"/>
        <rFont val="Calibri"/>
        <family val="2"/>
        <scheme val="minor"/>
      </rPr>
      <t>Extraction d'ADN</t>
    </r>
    <r>
      <rPr>
        <sz val="11"/>
        <color theme="1"/>
        <rFont val="Calibri"/>
        <family val="2"/>
        <scheme val="minor"/>
      </rPr>
      <t xml:space="preserve"> jusqu'à 4 ml de sang + ratio 260/280</t>
    </r>
  </si>
  <si>
    <t>Par extraction</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</si>
  <si>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</si>
  <si>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t xml:space="preserve">Par Ficoll
Tarif horaire </t>
  </si>
  <si>
    <t xml:space="preserve">
A utiliser pour valoriser le temps de technicage si plusieurs prélèvements nécessaires pour biomarqueurs, ARN/ADN, Ig, pharmacogénomique…..
A utiliser aussi si préparation spécifique pour analyse en local (ex: Ficoll pour préparation de PBMC)</t>
  </si>
  <si>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</si>
  <si>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t>Forfait par boite</t>
  </si>
  <si>
    <t>A comptabiliser dès qu'il y a des prélèvements centralisés</t>
  </si>
  <si>
    <r>
      <rPr>
        <b/>
        <sz val="11"/>
        <rFont val="Calibri"/>
        <family val="2"/>
        <scheme val="minor"/>
      </rPr>
      <t>Cession avec aliquotage</t>
    </r>
    <r>
      <rPr>
        <sz val="11"/>
        <rFont val="Calibri"/>
        <family val="2"/>
        <scheme val="minor"/>
      </rPr>
      <t xml:space="preserve"> (pour 1 tube) ou cession simple sans aliquotage</t>
    </r>
  </si>
  <si>
    <t>Par demande (jusqu'à 5 tubes)</t>
  </si>
  <si>
    <r>
      <rPr>
        <b/>
        <sz val="11"/>
        <rFont val="Calibri"/>
        <family val="2"/>
        <scheme val="minor"/>
      </rPr>
      <t>Cession de cellules en culture</t>
    </r>
    <r>
      <rPr>
        <sz val="11"/>
        <rFont val="Calibri"/>
        <family val="2"/>
        <scheme val="minor"/>
      </rPr>
      <t xml:space="preserve"> (1 échantillon)</t>
    </r>
  </si>
  <si>
    <t>Par acte</t>
  </si>
  <si>
    <t>ANATOMO-PATHOLOGIE - Acte nomenclaturé CCAM</t>
  </si>
  <si>
    <t xml:space="preserve">Nomenclature </t>
  </si>
  <si>
    <t xml:space="preserve">tarif CCAM Codification en col B
Attention les biopsies ne sont pas des actes d'Ana-Path. Les biopsies doivent apparaitre dans le bloc Actes nomenclaturés, ligne 57 </t>
  </si>
  <si>
    <t>ANATOMO-PATHOLOGIE - Acte hors nomenclature CCAM</t>
  </si>
  <si>
    <t>Prestations standards</t>
  </si>
  <si>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</si>
  <si>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t>Par bloc ou biopsie envoyés</t>
  </si>
  <si>
    <t xml:space="preserve">Si l'envoi des blocs/lames est réalisé par le TEC dans le service alors la ligne est scindée en 2: (voir ligne ci-dessous)
 - 110€ Préparation biopsie fraiche ou archivée pour relecture centralisée, identification des blocs, préparations des lames (blanches ou colorées) pour le Pole de Biologie et d'Ana-Path
 - 40€ Envoi biopsie fraiche ou archivée pour relecture centralisée, gestion des formulaires d'envoi ( remplissage et classement) pour la structure du TEC </t>
  </si>
  <si>
    <r>
      <rPr>
        <b/>
        <sz val="11"/>
        <color theme="1"/>
        <rFont val="Calibri"/>
        <family val="2"/>
        <scheme val="minor"/>
      </rPr>
      <t>Si &gt;10 lames</t>
    </r>
    <r>
      <rPr>
        <sz val="11"/>
        <color theme="1"/>
        <rFont val="Calibri"/>
        <family val="2"/>
        <scheme val="minor"/>
      </rPr>
      <t>, coupes sur bloc de paraffine pour 1 à 5 lames blanches en sus du forfait standard</t>
    </r>
  </si>
  <si>
    <t>Par lot de 5 lames</t>
  </si>
  <si>
    <t>Relecture de lame/diagnostic</t>
  </si>
  <si>
    <t>Sous-Total Acte Anatomo-Pathologie</t>
  </si>
  <si>
    <t>A reporter en Titre II - Surcoût actte Anatomo-Pathologie</t>
  </si>
  <si>
    <t>Prestations spécifiques - à évaluer en fonction de l'étude</t>
  </si>
  <si>
    <t xml:space="preserve">Expertise technique additionnelle </t>
  </si>
  <si>
    <t>A reporter Titre  I , Investition Temps TEC  Anatomo-Pathologie</t>
  </si>
  <si>
    <t xml:space="preserve">Expertise médicale additionnelle </t>
  </si>
  <si>
    <t>A reporter Titre  I , Investition Temps médical   Anatomo-Pathologie</t>
  </si>
  <si>
    <t xml:space="preserve"> IMAGERIE</t>
  </si>
  <si>
    <t>MODE OPERATOIRE</t>
  </si>
  <si>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t>
    </r>
    <r>
      <rPr>
        <b/>
        <strike/>
        <sz val="10"/>
        <color rgb="FFFF0000"/>
        <rFont val="Calibri"/>
        <family val="2"/>
        <scheme val="minor"/>
      </rPr>
      <t/>
    </r>
  </si>
  <si>
    <r>
      <t xml:space="preserve">Ce forfait  de 253 € est applicable à toute étude nécessitant de l' imagerie. Il intègre les tâches suivantes: prise de connaissance du protocole et de ses exigences, étude de faisabilité, élaboration des surcoûts en Imagerie , réponse aux questionnaires et  maitrise des BPC, réunion de mise en place, formation des équipes d'imagerie, rédaction des procédures pour le service
</t>
    </r>
    <r>
      <rPr>
        <b/>
        <sz val="10"/>
        <rFont val="Calibri"/>
        <family val="2"/>
        <scheme val="minor"/>
      </rPr>
      <t>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La décision sera de la responsabilité du service imagerie du centre coordonnateur et devra être applicable à tous les centres associés quel que soit les organisations.  A ne facturer qu'apres la premiere inclusion</t>
    </r>
  </si>
  <si>
    <r>
      <rPr>
        <b/>
        <sz val="10"/>
        <rFont val="Calibri"/>
        <family val="2"/>
        <scheme val="minor"/>
      </rPr>
      <t>Forfait "contribution au coût des  prestations externes de certification sur les dispositifs médicaux , calibration et étalonnage"</t>
    </r>
    <r>
      <rPr>
        <sz val="10"/>
        <rFont val="Calibri"/>
        <family val="2"/>
        <scheme val="minor"/>
      </rPr>
      <t xml:space="preserve"> (EARL,...)</t>
    </r>
  </si>
  <si>
    <t>Par équipement</t>
  </si>
  <si>
    <r>
      <t xml:space="preserve">Ces certifications étant souvent réclamées à postériori de l’évaluation des surcoûts,  </t>
    </r>
    <r>
      <rPr>
        <b/>
        <sz val="10"/>
        <rFont val="Calibri"/>
        <family val="2"/>
        <scheme val="minor"/>
      </rPr>
      <t>il est nécessaire de prévoir systématiquement cette ligne en précisant « Facturation en fonction de la demande »</t>
    </r>
  </si>
  <si>
    <t>Sous-Total Forfait Biologie</t>
  </si>
  <si>
    <t>A reporter  en titre II - Surcoût Biologie - Forfait</t>
  </si>
  <si>
    <t xml:space="preserve">Estimation du temps médical </t>
  </si>
  <si>
    <r>
      <rPr>
        <b/>
        <sz val="10"/>
        <rFont val="Calibri"/>
        <family val="2"/>
        <scheme val="minor"/>
      </rPr>
      <t xml:space="preserve">Temps Médical : </t>
    </r>
    <r>
      <rPr>
        <sz val="10"/>
        <rFont val="Calibri"/>
        <family val="2"/>
        <scheme val="minor"/>
      </rPr>
      <t>temps médical en sus de la pratique courante y compris pour les examens réalisés en dehors du centre (tâches de post traitement,….. ) (1/2h médical par examen)</t>
    </r>
  </si>
  <si>
    <t>Par examen</t>
  </si>
  <si>
    <r>
      <t xml:space="preserve">Qu’il s’agisse de soin courant ou de surcoût,  tout examen , y compris ceux réalisés en dehors du centre,  nécessitant une relecture justifie de temps médical supplémentaire. </t>
    </r>
    <r>
      <rPr>
        <b/>
        <sz val="10"/>
        <rFont val="Calibri"/>
        <family val="2"/>
        <scheme val="minor"/>
      </rPr>
      <t>Cette ligne n'intègre pas l'expertise médicale</t>
    </r>
    <r>
      <rPr>
        <sz val="10"/>
        <rFont val="Calibri"/>
        <family val="2"/>
        <scheme val="minor"/>
      </rPr>
      <t xml:space="preserve">.
</t>
    </r>
    <r>
      <rPr>
        <b/>
        <sz val="10"/>
        <rFont val="Calibri"/>
        <family val="2"/>
        <scheme val="minor"/>
      </rPr>
      <t xml:space="preserve">Pour les examens réalisés en dehors du centre et nécessitant une relecture , ce temps  sera évalué et comptabilisé au moment de la facturation, si applicable. </t>
    </r>
    <r>
      <rPr>
        <sz val="10"/>
        <rFont val="Calibri"/>
        <family val="2"/>
        <scheme val="minor"/>
      </rPr>
      <t>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anonymisation/gravure des données, gravure de CD. » à hauteur d’ ½ h de temps TEC par examen</t>
    </r>
  </si>
  <si>
    <t>Sous-Total Temps Médcical  Imagerie</t>
  </si>
  <si>
    <t>A reporter en titre I, Investigateur personnel médical Imagerie</t>
  </si>
  <si>
    <t>Estimation du temps TEC imagerie ou manipulateur recherche</t>
  </si>
  <si>
    <t>Par heure</t>
  </si>
  <si>
    <r>
      <rPr>
        <b/>
        <sz val="10"/>
        <rFont val="Calibri"/>
        <family val="2"/>
        <scheme val="minor"/>
      </rPr>
      <t xml:space="preserve">Temps TEC : mise en place de la traçabilité, des tableaux de bord, formation, gestion administrative.
</t>
    </r>
    <r>
      <rPr>
        <sz val="10"/>
        <rFont val="Calibri"/>
        <family val="2"/>
        <scheme val="minor"/>
      </rPr>
      <t>3h  temps TEC</t>
    </r>
  </si>
  <si>
    <t>Par modalité</t>
  </si>
  <si>
    <t>Ce temps correspond à la traçabilité des examens réalisés en Imagerie pour la recherche, phase indispensable à une gestion correcte des études et à la facturation  des actes.</t>
  </si>
  <si>
    <r>
      <rPr>
        <b/>
        <sz val="10"/>
        <rFont val="Calibri"/>
        <family val="2"/>
        <scheme val="minor"/>
      </rPr>
      <t xml:space="preserve">Temps TEC: </t>
    </r>
    <r>
      <rPr>
        <sz val="10"/>
        <rFont val="Calibri"/>
        <family val="2"/>
        <scheme val="minor"/>
      </rPr>
      <t xml:space="preserve"> anonymisation/gravure des données, gravure de CD. 
1/2 h  temps TEC </t>
    </r>
  </si>
  <si>
    <t>Par examen
Si applicable</t>
  </si>
  <si>
    <r>
      <rPr>
        <b/>
        <sz val="10"/>
        <rFont val="Calibri"/>
        <family val="2"/>
        <scheme val="minor"/>
      </rPr>
      <t>Temps TEC</t>
    </r>
    <r>
      <rPr>
        <sz val="10"/>
        <rFont val="Calibri"/>
        <family val="2"/>
        <scheme val="minor"/>
      </rPr>
      <t xml:space="preserve"> : =  envoi des images et transmission des DTF (data transmittal form)
1/2 h temps TEC </t>
    </r>
  </si>
  <si>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</si>
  <si>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 xml:space="preserve">Temps TEC  monitoring avec promoteur/CRO : </t>
    </r>
    <r>
      <rPr>
        <sz val="10"/>
        <rFont val="Calibri"/>
        <family val="2"/>
        <scheme val="minor"/>
      </rPr>
      <t>préparation des dossiers patients,  visite sur site  
2 h par visite de monitoring</t>
    </r>
  </si>
  <si>
    <t>Par monitoring
Si applicable</t>
  </si>
  <si>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</si>
  <si>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t>Par prélévement
Si applicable</t>
  </si>
  <si>
    <r>
      <rPr>
        <b/>
        <sz val="10"/>
        <rFont val="Calibri"/>
        <family val="2"/>
        <scheme val="minor"/>
      </rPr>
      <t xml:space="preserve">Temps TEC Saisie CRF </t>
    </r>
    <r>
      <rPr>
        <sz val="10"/>
        <rFont val="Calibri"/>
        <family val="2"/>
        <scheme val="minor"/>
      </rPr>
      <t xml:space="preserve">
 1/2 h temps TEC  si applicable 
</t>
    </r>
  </si>
  <si>
    <t>Sous-Total Temps Tec Imagerie</t>
  </si>
  <si>
    <t>A reporter en titre I,  Investigation - temps Tec Imagerie</t>
  </si>
  <si>
    <r>
      <rPr>
        <b/>
        <sz val="10"/>
        <rFont val="Calibri"/>
        <family val="2"/>
        <scheme val="minor"/>
      </rPr>
      <t xml:space="preserve">Examen standard </t>
    </r>
    <r>
      <rPr>
        <sz val="10"/>
        <rFont val="Calibri"/>
        <family val="2"/>
        <scheme val="minor"/>
      </rPr>
      <t xml:space="preserve">
=   CCAM + forfait technique maximun + modificateur + médicament ou agent diagnostic 
(base CCAM + FT )
</t>
    </r>
    <r>
      <rPr>
        <i/>
        <sz val="10"/>
        <rFont val="Calibri"/>
        <family val="2"/>
        <scheme val="minor"/>
      </rPr>
      <t xml:space="preserve">
Ce tarif ne s'applique pas aux plateformes d'imagerie universitaire. </t>
    </r>
  </si>
  <si>
    <t xml:space="preserve">A reoprter en titre II, surcoût biologie </t>
  </si>
  <si>
    <t>Le forfait technique le plus élevé est applicable pour tous les examens réalisés en Scanner, IRM, et TEP.
Le médicament ou l'agent diagnostic  sont évalués au tarif officine ou au  prix négocié si l'agent réservé à l'usage hospitalier.</t>
  </si>
  <si>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(base CCAM + FT )
Dans le cadre du contrat unique seul le forfait technique le plus élevé est applicable pour tous les examens réalisés en Scanner, IRM, et TEP.
</t>
    </r>
    <r>
      <rPr>
        <i/>
        <sz val="10"/>
        <rFont val="Calibri"/>
        <family val="2"/>
        <scheme val="minor"/>
      </rPr>
      <t xml:space="preserve">Ce tarif ne s'applique pas aux plateformes d'imagerie universitaire. </t>
    </r>
  </si>
  <si>
    <r>
      <t xml:space="preserve">Afin de compenser le temps supplémentaire il est essentiel d’appliquer sur le surcout (Acte + FT + modificateurs) un coefficient  correspondant à 1 + le  ratio  temps supplémentaire par rapport à la durée moyenne d’un examen réalisé en soin courant pour une indication donnée.
</t>
    </r>
    <r>
      <rPr>
        <u/>
        <sz val="10"/>
        <rFont val="Calibri"/>
        <family val="2"/>
        <scheme val="minor"/>
      </rPr>
      <t>Pour exemple : IRM cérébrale chez l’adulte</t>
    </r>
    <r>
      <rPr>
        <sz val="10"/>
        <rFont val="Calibri"/>
        <family val="2"/>
        <scheme val="minor"/>
      </rPr>
      <t xml:space="preserv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réservé à l'usage hospitalier. </t>
    </r>
  </si>
  <si>
    <t>ACTES NON NOMENCLATURES</t>
  </si>
  <si>
    <t>Examen sans base CCAM = frais réel</t>
  </si>
  <si>
    <r>
      <rPr>
        <b/>
        <sz val="10"/>
        <rFont val="Calibri"/>
        <family val="2"/>
        <scheme val="minor"/>
      </rPr>
      <t>Expertise médicale en Imagerie</t>
    </r>
    <r>
      <rPr>
        <sz val="10"/>
        <rFont val="Calibri"/>
        <family val="2"/>
        <scheme val="minor"/>
      </rPr>
      <t xml:space="preserve">:
savoir faire, l'investissement intellectuel, forfait intellectuel et  l'ensemble des savoirs spécialisés de nature  scientifique et technique déployés par les radiologues et médecins nucléaires pour la réalisation  des examens réalisés en Imagerie pour la recherche. </t>
    </r>
  </si>
  <si>
    <r>
      <t xml:space="preserve">La ligne expertise médicale se décline selon un barème à 3 niveaux: 
</t>
    </r>
    <r>
      <rPr>
        <b/>
        <sz val="10"/>
        <rFont val="Calibri"/>
        <family val="2"/>
        <scheme val="minor"/>
      </rPr>
      <t xml:space="preserve">niveau 1 </t>
    </r>
    <r>
      <rPr>
        <sz val="10"/>
        <rFont val="Calibri"/>
        <family val="2"/>
        <scheme val="minor"/>
      </rPr>
      <t xml:space="preserve">: bilan radiologique, échographie, ostéodensitométrie 
</t>
    </r>
    <r>
      <rPr>
        <b/>
        <sz val="10"/>
        <rFont val="Calibri"/>
        <family val="2"/>
        <scheme val="minor"/>
      </rPr>
      <t>niveau 2</t>
    </r>
    <r>
      <rPr>
        <sz val="10"/>
        <rFont val="Calibri"/>
        <family val="2"/>
        <scheme val="minor"/>
      </rPr>
      <t xml:space="preserve"> : IRM, Scanner, TEP, Scintigraphie et biopsie ; correspond à la production de données simples exigées par le protocole
</t>
    </r>
    <r>
      <rPr>
        <b/>
        <sz val="10"/>
        <rFont val="Calibri"/>
        <family val="2"/>
        <scheme val="minor"/>
      </rPr>
      <t>niveau 3</t>
    </r>
    <r>
      <rPr>
        <sz val="10"/>
        <rFont val="Calibri"/>
        <family val="2"/>
        <scheme val="minor"/>
      </rPr>
      <t xml:space="preserve"> : IRM, Scanner, TEP, Scintigraphie et biopsie ; correspond à la production de données somplexes et/ou spécifiques exigées par le protocole
La ligne expertise doit également être renseignée pour les examens réalisés à l'extérieur et nécessitant une relecture.
</t>
    </r>
    <r>
      <rPr>
        <b/>
        <sz val="10"/>
        <rFont val="Calibri"/>
        <family val="2"/>
        <scheme val="minor"/>
      </rPr>
      <t>Ce barème ne concerne que les actes réalisés dans le cadre d'une prestation d'imagerie pour une étude dont l'investigateur est un clinicien . Si le radiologue ou le médecin nucléaire est investigateur principal la Contrepartie financière est applicable.
Ce barème ne concerne pas les actes d'imagerie interventionnelle lourds pour lesquels le tarif doit être négocié entre le promoteur et le radiologue investigateur</t>
    </r>
  </si>
  <si>
    <t xml:space="preserve">Sou-Total Imagerie </t>
  </si>
  <si>
    <t>A reporter en titre I,  Investigation -  temps médical</t>
  </si>
  <si>
    <t>PHARMACIE - RADIOPHARMACIE - DISPOITIF MEDICAL</t>
  </si>
  <si>
    <t>Forfait pharmaceutique ou radiopharmaceutique 1ère année</t>
  </si>
  <si>
    <t xml:space="preserve">Par centre </t>
  </si>
  <si>
    <t>A reporter en Titre  II,Forfait Pharmaceutique par centre</t>
  </si>
  <si>
    <t>Forfait applicable qu'a la premiere facture (donc seulement si il y a au moins une inclusion)</t>
  </si>
  <si>
    <t xml:space="preserve">Forfait dispensation nominative </t>
  </si>
  <si>
    <t>Par ordonnance</t>
  </si>
  <si>
    <t>Idem</t>
  </si>
  <si>
    <t xml:space="preserve">Destruction </t>
  </si>
  <si>
    <t>Par campagne</t>
  </si>
  <si>
    <t xml:space="preserve">Etiquetage ou Ré-étiquetage </t>
  </si>
  <si>
    <t xml:space="preserve">&lt;10 unités </t>
  </si>
  <si>
    <t>entre 10 et 50 </t>
  </si>
  <si>
    <t xml:space="preserve">&gt;50 </t>
  </si>
  <si>
    <t>Reconstitution/préparation de médicaments/assemblage de DM conditions non stérile  MED et/ou DM</t>
  </si>
  <si>
    <t>A reporter en titre I - Coordination, Temps Pharmacien</t>
  </si>
  <si>
    <t>Reconstitution/préparation de médicaments/assemblage de DM conditions stérile  MED et/ou DM</t>
  </si>
  <si>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</si>
  <si>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t xml:space="preserve">Par produit
Prix d’achat </t>
  </si>
  <si>
    <t>A reporter Titre II , Surcoût Pharmacie</t>
  </si>
  <si>
    <t xml:space="preserve">Attention à la fourniture/remboursement des prémédications quand elles sont spécifiquement liées à l'administration du médicament expérimental.
</t>
  </si>
  <si>
    <t xml:space="preserve">Le Promoteur fournit gratuitement </t>
  </si>
  <si>
    <t>Total coût</t>
  </si>
  <si>
    <t>Total Surcôuts à reverser aux centres</t>
  </si>
  <si>
    <t>Personnel</t>
  </si>
  <si>
    <t>année</t>
  </si>
  <si>
    <t>mois</t>
  </si>
  <si>
    <t>jour</t>
  </si>
  <si>
    <t>heure</t>
  </si>
  <si>
    <t>Adjoint administratif</t>
  </si>
  <si>
    <t>Agent hospitalier</t>
  </si>
  <si>
    <t>Aide soignante</t>
  </si>
  <si>
    <t>ARC de monitoring (promotion)</t>
  </si>
  <si>
    <t>Bio-statisticien</t>
  </si>
  <si>
    <t>Cadre infirmier</t>
  </si>
  <si>
    <t>CEC</t>
  </si>
  <si>
    <t>Contrôleur de gestion</t>
  </si>
  <si>
    <t>Data Manager</t>
  </si>
  <si>
    <t>Diététicien</t>
  </si>
  <si>
    <t>IADE IBODE</t>
  </si>
  <si>
    <t>Infirmier recherche Clinique IDE</t>
  </si>
  <si>
    <t>Ingénieur bioinformaticien</t>
  </si>
  <si>
    <t>Ingénieur biologiste</t>
  </si>
  <si>
    <t xml:space="preserve">Ingénieur de recherche </t>
  </si>
  <si>
    <t>Ingénieur économiste</t>
  </si>
  <si>
    <t>Kinésithérapeute</t>
  </si>
  <si>
    <t>Manipulateur électroradiologie</t>
  </si>
  <si>
    <t>Neuro-psychologue</t>
  </si>
  <si>
    <t>Nutritionniste</t>
  </si>
  <si>
    <t>Orthophoniste</t>
  </si>
  <si>
    <t>Orthoptiste</t>
  </si>
  <si>
    <t>Praticien HU (1ETP HU=0,5 ETP H)</t>
  </si>
  <si>
    <t>Préparateur pharmacie</t>
  </si>
  <si>
    <t>Psychologue</t>
  </si>
  <si>
    <t>Psychomotricien</t>
  </si>
  <si>
    <t>Puéricultrice</t>
  </si>
  <si>
    <t>Qualiticien</t>
  </si>
  <si>
    <t>Radiophysicien</t>
  </si>
  <si>
    <t>Sage-femme</t>
  </si>
  <si>
    <t>Secrétariat/ secrétariat médical</t>
  </si>
  <si>
    <t>Sociologue</t>
  </si>
  <si>
    <t>TEC (Investigation)</t>
  </si>
  <si>
    <t>Technicien de laboratoire</t>
  </si>
  <si>
    <t>couts mensuels = année/12</t>
  </si>
  <si>
    <t>coût hebdomadaire = 37,5 heures</t>
  </si>
  <si>
    <t>1 vacation = 3,5 h</t>
  </si>
  <si>
    <r>
      <t xml:space="preserve">194 jours travaillés/an en moyenne (28 jours de congé + 15 j de RTT+ 15j pour les formations et les réunions de service et autres actions non consacrées à des projets de recherche particuliers). (en couts, j=ETP/194) </t>
    </r>
    <r>
      <rPr>
        <b/>
        <sz val="10"/>
        <rFont val="Arial"/>
        <family val="2"/>
      </rPr>
      <t>Pour passer d'un nombre de jour à un nombre d'ETP : diviser par 194</t>
    </r>
  </si>
  <si>
    <t>1 mois.personne correspond à 1/12 d'ETP (pr passer de mois.personne à ETP, divisee par 12) ; 1 ETP est donc égal à 12 mois.personne (pr passer de l'ETP à mois.personne, multiplier par 12)</t>
  </si>
  <si>
    <t>Mois.personne : calculer la charge en jours pour toute l'étude, puis convertir en mois.personne en multipliant par 0,0618 (12 mois/194 j). A partir d'une charge en heure : multiplier par 0,0082474 pour convertir en mois.personne</t>
  </si>
  <si>
    <r>
      <t xml:space="preserve">Coûts unitaires par Métier - 2017
</t>
    </r>
    <r>
      <rPr>
        <sz val="11"/>
        <rFont val="Arial"/>
        <family val="2"/>
      </rPr>
      <t>Grille établie par le groupe de travail inter GIRCI</t>
    </r>
  </si>
  <si>
    <t>Chef de projets - ARC gestionnaire (promotion)</t>
  </si>
  <si>
    <t>Non financé par le PHRC-I</t>
  </si>
  <si>
    <t>Pharmacovigilant (PH)</t>
  </si>
  <si>
    <t>Non financé par le PHRC-I sauf si &gt; au 10% de frais de gestion</t>
  </si>
  <si>
    <t>PH</t>
  </si>
  <si>
    <t>Non financé par le PHRC-I sauf si recrutement spécifique ou majorité du financement (ex : méta analyse)</t>
  </si>
  <si>
    <t>Praticien non titulaire</t>
  </si>
  <si>
    <t>Les coûts sont sur la base de :</t>
  </si>
  <si>
    <t>coûts horaires sur la base de 7h30/jour</t>
  </si>
  <si>
    <t>Grille budgétaire PHRCI 2021
Financement par la DGOS des établissements de santé, GCS, maisons de santé ou centres de santé
 pour le PHRC-I</t>
  </si>
  <si>
    <t>Numéro du dossier (ex dans Innovarc : PHRC-21-001) :</t>
  </si>
  <si>
    <t>v1-03-08-2021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</si>
</sst>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4" formatCode="_-* #,##0.00\ &quot;€&quot;_-;\-* #,##0.00\ &quot;€&quot;_-;_-* &quot;-&quot;??\ &quot;€&quot;_-;_-@_-"/>
    <numFmt numFmtId="164" formatCode="_-* #,##0\ [$€-40C]_-;\-* #,##0\ [$€-40C]_-;_-* &quot;-&quot;??\ [$€-40C]_-;_-@_-"/>
    <numFmt numFmtId="165" formatCode="#,##0.00\ &quot;€&quot;"/>
  </numFmts>
  <fonts count="99"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10"/>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b/>
      <sz val="14"/>
      <color theme="1"/>
      <name val="Calibri"/>
      <family val="2"/>
      <scheme val="minor"/>
    </font>
    <font>
      <b/>
      <sz val="11"/>
      <color rgb="FF00B050"/>
      <name val="Calibri"/>
      <family val="2"/>
      <scheme val="minor"/>
    </font>
    <font>
      <sz val="10"/>
      <name val="Calibri"/>
      <family val="2"/>
      <scheme val="minor"/>
    </font>
    <font>
      <sz val="11"/>
      <color rgb="FF7030A0"/>
      <name val="Calibri"/>
      <family val="2"/>
      <scheme val="minor"/>
    </font>
    <font>
      <sz val="11"/>
      <color theme="5" tint="-0.249977111117893"/>
      <name val="Calibri"/>
      <family val="2"/>
      <scheme val="minor"/>
    </font>
    <font>
      <b/>
      <sz val="11"/>
      <color theme="4" tint="-0.249977111117893"/>
      <name val="Calibri"/>
      <family val="2"/>
      <scheme val="minor"/>
    </font>
    <font>
      <sz val="11"/>
      <color theme="4" tint="-0.499984740745262"/>
      <name val="Calibri"/>
      <family val="2"/>
      <scheme val="minor"/>
    </font>
    <font>
      <b/>
      <sz val="11"/>
      <color theme="6" tint="-0.499984740745262"/>
      <name val="Calibri"/>
      <family val="2"/>
      <scheme val="minor"/>
    </font>
    <font>
      <sz val="11"/>
      <color theme="6" tint="-0.499984740745262"/>
      <name val="Calibri"/>
      <family val="2"/>
      <scheme val="minor"/>
    </font>
    <font>
      <b/>
      <sz val="11"/>
      <color theme="9" tint="-0.249977111117893"/>
      <name val="Calibri"/>
      <family val="2"/>
      <scheme val="minor"/>
    </font>
    <font>
      <sz val="10"/>
      <color theme="1"/>
      <name val="Calibri"/>
      <family val="2"/>
      <scheme val="minor"/>
    </font>
    <font>
      <sz val="10"/>
      <color theme="9" tint="-0.249977111117893"/>
      <name val="Calibri"/>
      <family val="2"/>
      <scheme val="minor"/>
    </font>
    <font>
      <i/>
      <sz val="10"/>
      <name val="Calibri"/>
      <family val="2"/>
      <scheme val="minor"/>
    </font>
    <font>
      <b/>
      <sz val="11"/>
      <name val="Calibri"/>
      <family val="2"/>
      <scheme val="minor"/>
    </font>
    <font>
      <b/>
      <sz val="10"/>
      <name val="Calibri"/>
      <family val="2"/>
      <scheme val="minor"/>
    </font>
    <font>
      <b/>
      <sz val="9"/>
      <name val="Calibri"/>
      <family val="2"/>
      <scheme val="minor"/>
    </font>
    <font>
      <b/>
      <sz val="11"/>
      <color rgb="FFFF0000"/>
      <name val="Calibri"/>
      <family val="2"/>
      <scheme val="minor"/>
    </font>
    <font>
      <sz val="9"/>
      <name val="Calibri"/>
      <family val="2"/>
      <scheme val="minor"/>
    </font>
    <font>
      <b/>
      <sz val="26"/>
      <color theme="0"/>
      <name val="Calibri"/>
      <family val="2"/>
      <scheme val="minor"/>
    </font>
    <font>
      <b/>
      <sz val="26"/>
      <color rgb="FFC00000"/>
      <name val="Calibri"/>
      <family val="2"/>
      <scheme val="minor"/>
    </font>
    <font>
      <b/>
      <sz val="12"/>
      <name val="Calibri"/>
      <family val="2"/>
      <scheme val="minor"/>
    </font>
    <font>
      <sz val="11"/>
      <color indexed="8"/>
      <name val="Calibri"/>
      <family val="2"/>
      <scheme val="minor"/>
    </font>
    <font>
      <b/>
      <sz val="11"/>
      <color indexed="8"/>
      <name val="Calibri"/>
      <family val="2"/>
      <scheme val="minor"/>
    </font>
    <font>
      <sz val="9"/>
      <color indexed="8"/>
      <name val="Calibri"/>
      <family val="2"/>
      <scheme val="minor"/>
    </font>
    <font>
      <b/>
      <i/>
      <sz val="12"/>
      <name val="Calibri"/>
      <family val="2"/>
      <scheme val="minor"/>
    </font>
    <font>
      <sz val="11"/>
      <color theme="9" tint="-0.249977111117893"/>
      <name val="Calibri"/>
      <family val="2"/>
      <scheme val="minor"/>
    </font>
    <font>
      <b/>
      <i/>
      <sz val="12"/>
      <color theme="1"/>
      <name val="Calibri"/>
      <family val="2"/>
      <scheme val="minor"/>
    </font>
    <font>
      <b/>
      <i/>
      <sz val="12"/>
      <color rgb="FFFF0000"/>
      <name val="Calibri"/>
      <family val="2"/>
      <scheme val="minor"/>
    </font>
    <font>
      <i/>
      <sz val="12"/>
      <color theme="1"/>
      <name val="Calibri"/>
      <family val="2"/>
      <scheme val="minor"/>
    </font>
    <font>
      <i/>
      <sz val="12"/>
      <name val="Calibri"/>
      <family val="2"/>
      <scheme val="minor"/>
    </font>
    <font>
      <sz val="11"/>
      <color theme="4" tint="-0.249977111117893"/>
      <name val="Calibri"/>
      <family val="2"/>
      <scheme val="minor"/>
    </font>
    <font>
      <b/>
      <sz val="16"/>
      <color theme="0"/>
      <name val="Calibri"/>
      <family val="2"/>
      <scheme val="minor"/>
    </font>
    <font>
      <b/>
      <sz val="26"/>
      <color theme="4"/>
      <name val="Calibri"/>
      <family val="2"/>
      <scheme val="minor"/>
    </font>
    <font>
      <i/>
      <sz val="11"/>
      <name val="Calibri"/>
      <family val="2"/>
      <scheme val="minor"/>
    </font>
    <font>
      <b/>
      <sz val="16"/>
      <name val="Calibri"/>
      <family val="2"/>
      <scheme val="minor"/>
    </font>
    <font>
      <b/>
      <i/>
      <sz val="11"/>
      <name val="Calibri"/>
      <family val="2"/>
      <scheme val="minor"/>
    </font>
    <font>
      <sz val="11"/>
      <color rgb="FFBCCFE6"/>
      <name val="Calibri"/>
      <family val="2"/>
      <scheme val="minor"/>
    </font>
    <font>
      <i/>
      <sz val="11"/>
      <color theme="1"/>
      <name val="Calibri"/>
      <family val="2"/>
      <scheme val="minor"/>
    </font>
    <font>
      <i/>
      <sz val="9"/>
      <color theme="1"/>
      <name val="Calibri"/>
      <family val="2"/>
      <scheme val="minor"/>
    </font>
    <font>
      <u/>
      <sz val="10"/>
      <name val="Calibri"/>
      <family val="2"/>
      <scheme val="minor"/>
    </font>
    <font>
      <b/>
      <strike/>
      <sz val="10"/>
      <color rgb="FFFF0000"/>
      <name val="Calibri"/>
      <family val="2"/>
      <scheme val="minor"/>
    </font>
    <font>
      <b/>
      <i/>
      <sz val="10"/>
      <name val="Calibri"/>
      <family val="2"/>
      <scheme val="minor"/>
    </font>
    <font>
      <b/>
      <i/>
      <sz val="11"/>
      <color theme="1"/>
      <name val="Calibri"/>
      <family val="2"/>
      <scheme val="minor"/>
    </font>
    <font>
      <b/>
      <sz val="10"/>
      <color theme="0"/>
      <name val="Calibri"/>
      <family val="2"/>
      <scheme val="minor"/>
    </font>
    <font>
      <sz val="14"/>
      <color theme="1"/>
      <name val="Calibri"/>
      <family val="2"/>
      <scheme val="minor"/>
    </font>
    <font>
      <sz val="14"/>
      <name val="Calibri"/>
      <family val="2"/>
      <scheme val="minor"/>
    </font>
    <font>
      <b/>
      <sz val="14"/>
      <color rgb="FFC00000"/>
      <name val="Calibri"/>
      <family val="2"/>
      <scheme val="minor"/>
    </font>
    <font>
      <sz val="10"/>
      <name val="Arial"/>
    </font>
    <font>
      <sz val="10"/>
      <name val="Arial"/>
      <family val="2"/>
    </font>
    <font>
      <i/>
      <sz val="10"/>
      <name val="Arial"/>
      <family val="2"/>
    </font>
    <font>
      <sz val="16"/>
      <name val="Arial"/>
      <family val="2"/>
    </font>
    <font>
      <b/>
      <sz val="10"/>
      <color indexed="57"/>
      <name val="Arial"/>
      <family val="2"/>
    </font>
    <font>
      <b/>
      <i/>
      <sz val="10"/>
      <name val="Arial"/>
      <family val="2"/>
    </font>
    <font>
      <b/>
      <sz val="10"/>
      <color indexed="1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E35487"/>
        <bgColor indexed="64"/>
      </patternFill>
    </fill>
    <fill>
      <patternFill patternType="solid">
        <fgColor rgb="FFDDD9C4"/>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1A87A"/>
        <bgColor indexed="64"/>
      </patternFill>
    </fill>
    <fill>
      <patternFill patternType="solid">
        <fgColor theme="0"/>
        <bgColor indexed="64"/>
      </patternFill>
    </fill>
    <fill>
      <patternFill patternType="solid">
        <fgColor theme="9" tint="0.59999389629810485"/>
        <bgColor indexed="64"/>
      </patternFill>
    </fill>
    <fill>
      <patternFill patternType="solid">
        <fgColor rgb="FF99FF99"/>
        <bgColor indexed="64"/>
      </patternFill>
    </fill>
    <fill>
      <patternFill patternType="solid">
        <fgColor rgb="FFBCCFE6"/>
        <bgColor indexed="64"/>
      </patternFill>
    </fill>
    <fill>
      <patternFill patternType="solid">
        <fgColor theme="3" tint="0.39997558519241921"/>
        <bgColor indexed="64"/>
      </patternFill>
    </fill>
    <fill>
      <patternFill patternType="solid">
        <fgColor theme="8"/>
        <bgColor indexed="64"/>
      </patternFill>
    </fill>
    <fill>
      <patternFill patternType="solid">
        <fgColor theme="2" tint="-9.9978637043366805E-2"/>
        <bgColor indexed="64"/>
      </patternFill>
    </fill>
    <fill>
      <patternFill patternType="solid">
        <fgColor rgb="FF006F80"/>
        <bgColor indexed="64"/>
      </patternFill>
    </fill>
    <fill>
      <patternFill patternType="solid">
        <fgColor theme="0" tint="-0.14999847407452621"/>
        <bgColor indexed="64"/>
      </patternFill>
    </fill>
  </fills>
  <borders count="9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thin">
        <color auto="1"/>
      </left>
      <right style="hair">
        <color auto="1"/>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auto="1"/>
      </left>
      <right style="hair">
        <color auto="1"/>
      </right>
      <top style="hair">
        <color auto="1"/>
      </top>
      <bottom/>
      <diagonal/>
    </border>
    <border>
      <left style="hair">
        <color indexed="64"/>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xf numFmtId="44" fontId="41" fillId="0" borderId="0" applyFont="0" applyFill="0" applyBorder="0" applyAlignment="0" applyProtection="0"/>
    <xf numFmtId="0" fontId="92" fillId="0" borderId="0"/>
    <xf numFmtId="0" fontId="93" fillId="0" borderId="0"/>
  </cellStyleXfs>
  <cellXfs count="824">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2"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0" xfId="0" applyAlignment="1">
      <alignment wrapText="1"/>
    </xf>
    <xf numFmtId="0" fontId="0" fillId="0" borderId="3" xfId="0" applyBorder="1" applyAlignment="1">
      <alignment wrapText="1"/>
    </xf>
    <xf numFmtId="0" fontId="0" fillId="0" borderId="3" xfId="0" applyBorder="1" applyAlignment="1">
      <alignment vertical="top" wrapText="1"/>
    </xf>
    <xf numFmtId="0" fontId="0" fillId="0" borderId="2" xfId="0" applyBorder="1" applyAlignment="1">
      <alignment wrapText="1"/>
    </xf>
    <xf numFmtId="0" fontId="0" fillId="0" borderId="2" xfId="0" applyBorder="1"/>
    <xf numFmtId="0" fontId="0" fillId="0" borderId="13" xfId="0" applyBorder="1"/>
    <xf numFmtId="0" fontId="0" fillId="0" borderId="0" xfId="0" applyAlignment="1">
      <alignment vertical="top"/>
    </xf>
    <xf numFmtId="0" fontId="0" fillId="0" borderId="2" xfId="0" applyBorder="1" applyAlignment="1">
      <alignment vertical="top"/>
    </xf>
    <xf numFmtId="0" fontId="0" fillId="0" borderId="2" xfId="0" applyBorder="1" applyAlignment="1">
      <alignment horizontal="center" vertical="top" wrapText="1"/>
    </xf>
    <xf numFmtId="0" fontId="0" fillId="0" borderId="1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lignment wrapText="1"/>
    </xf>
    <xf numFmtId="0" fontId="0" fillId="0" borderId="8" xfId="0" applyBorder="1" applyAlignment="1">
      <alignment wrapText="1"/>
    </xf>
    <xf numFmtId="0" fontId="0" fillId="0" borderId="8" xfId="0" applyBorder="1" applyAlignment="1">
      <alignment vertical="top"/>
    </xf>
    <xf numFmtId="0" fontId="0" fillId="0" borderId="8" xfId="0" applyBorder="1"/>
    <xf numFmtId="0" fontId="0" fillId="0" borderId="28" xfId="0" applyBorder="1"/>
    <xf numFmtId="0" fontId="0" fillId="0" borderId="9" xfId="0" applyBorder="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xf numFmtId="0" fontId="0" fillId="0" borderId="29" xfId="0" applyBorder="1"/>
    <xf numFmtId="0" fontId="0" fillId="0" borderId="4" xfId="0" applyBorder="1" applyAlignment="1">
      <alignment wrapText="1"/>
    </xf>
    <xf numFmtId="0" fontId="0" fillId="0" borderId="28"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37" fillId="0" borderId="3" xfId="0" applyFont="1" applyFill="1" applyBorder="1" applyAlignment="1">
      <alignment vertical="top" wrapText="1"/>
    </xf>
    <xf numFmtId="0" fontId="37" fillId="0" borderId="3" xfId="0" applyFont="1" applyFill="1" applyBorder="1" applyAlignment="1">
      <alignment wrapText="1"/>
    </xf>
    <xf numFmtId="0" fontId="37" fillId="0" borderId="4" xfId="0" applyFont="1" applyFill="1" applyBorder="1" applyAlignment="1">
      <alignment wrapText="1"/>
    </xf>
    <xf numFmtId="0" fontId="37" fillId="0" borderId="2" xfId="0" applyFont="1" applyFill="1" applyBorder="1" applyAlignment="1">
      <alignment wrapText="1"/>
    </xf>
    <xf numFmtId="0" fontId="37" fillId="0" borderId="2" xfId="0" applyFont="1" applyFill="1" applyBorder="1" applyAlignment="1">
      <alignment vertical="top"/>
    </xf>
    <xf numFmtId="0" fontId="37" fillId="0" borderId="2" xfId="0" applyFont="1" applyFill="1" applyBorder="1"/>
    <xf numFmtId="0" fontId="37" fillId="0" borderId="13" xfId="0" applyFont="1" applyFill="1" applyBorder="1"/>
    <xf numFmtId="0" fontId="37" fillId="0" borderId="9" xfId="0" applyFont="1" applyFill="1" applyBorder="1" applyAlignment="1">
      <alignment wrapText="1"/>
    </xf>
    <xf numFmtId="0" fontId="37" fillId="0" borderId="1" xfId="0" applyFont="1" applyFill="1" applyBorder="1" applyAlignment="1">
      <alignment wrapText="1"/>
    </xf>
    <xf numFmtId="0" fontId="37" fillId="0" borderId="1" xfId="0" applyFont="1" applyFill="1" applyBorder="1" applyAlignment="1">
      <alignment vertical="top"/>
    </xf>
    <xf numFmtId="0" fontId="37" fillId="0" borderId="1" xfId="0" applyFont="1" applyFill="1" applyBorder="1"/>
    <xf numFmtId="0" fontId="37" fillId="0" borderId="29" xfId="0" applyFont="1" applyFill="1" applyBorder="1"/>
    <xf numFmtId="0" fontId="0" fillId="0" borderId="3" xfId="0" applyFont="1" applyBorder="1" applyAlignment="1">
      <alignment wrapText="1"/>
    </xf>
    <xf numFmtId="0" fontId="1" fillId="3" borderId="34" xfId="0" applyFont="1" applyFill="1" applyBorder="1" applyAlignment="1">
      <alignment horizontal="center" vertical="center" wrapText="1"/>
    </xf>
    <xf numFmtId="3" fontId="5" fillId="3" borderId="17" xfId="0" applyNumberFormat="1" applyFont="1" applyFill="1" applyBorder="1" applyAlignment="1">
      <alignment horizontal="center" vertical="center"/>
    </xf>
    <xf numFmtId="0" fontId="0" fillId="0" borderId="15" xfId="0" applyBorder="1" applyAlignment="1"/>
    <xf numFmtId="3" fontId="0" fillId="0" borderId="35" xfId="0" applyNumberFormat="1" applyBorder="1" applyAlignment="1">
      <alignment wrapText="1"/>
    </xf>
    <xf numFmtId="3" fontId="5" fillId="3" borderId="17" xfId="0" applyNumberFormat="1" applyFont="1" applyFill="1" applyBorder="1" applyAlignment="1">
      <alignment horizontal="center" vertical="center" wrapText="1"/>
    </xf>
    <xf numFmtId="0" fontId="1" fillId="0" borderId="36" xfId="0" applyFont="1" applyFill="1" applyBorder="1" applyAlignment="1">
      <alignment horizontal="center" wrapText="1"/>
    </xf>
    <xf numFmtId="0" fontId="1" fillId="0" borderId="37" xfId="0" applyFont="1" applyFill="1" applyBorder="1" applyAlignment="1">
      <alignment horizontal="center" vertical="center"/>
    </xf>
    <xf numFmtId="0" fontId="0" fillId="0" borderId="6" xfId="0" applyBorder="1"/>
    <xf numFmtId="3" fontId="0" fillId="11" borderId="30" xfId="0" applyNumberFormat="1" applyFill="1" applyBorder="1"/>
    <xf numFmtId="0" fontId="0" fillId="0" borderId="9" xfId="0" applyBorder="1"/>
    <xf numFmtId="3" fontId="0" fillId="11"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2" borderId="33" xfId="0" applyFill="1" applyBorder="1" applyAlignment="1">
      <alignment horizontal="center"/>
    </xf>
    <xf numFmtId="0" fontId="1" fillId="12" borderId="34" xfId="0" applyFont="1" applyFill="1" applyBorder="1" applyAlignment="1">
      <alignment horizontal="center" vertical="center" wrapText="1"/>
    </xf>
    <xf numFmtId="3" fontId="5" fillId="12" borderId="17" xfId="0" applyNumberFormat="1" applyFont="1" applyFill="1" applyBorder="1" applyAlignment="1">
      <alignment horizontal="center" vertical="center" wrapText="1"/>
    </xf>
    <xf numFmtId="0" fontId="1" fillId="12" borderId="49" xfId="0" applyFont="1" applyFill="1" applyBorder="1" applyAlignment="1">
      <alignment horizontal="center" vertical="center" wrapText="1"/>
    </xf>
    <xf numFmtId="3" fontId="5" fillId="12" borderId="50" xfId="0" applyNumberFormat="1" applyFont="1" applyFill="1" applyBorder="1" applyAlignment="1">
      <alignment horizontal="center" vertical="center" wrapText="1"/>
    </xf>
    <xf numFmtId="0" fontId="0" fillId="12" borderId="51" xfId="0" applyFill="1" applyBorder="1"/>
    <xf numFmtId="3" fontId="40" fillId="0" borderId="16" xfId="0" applyNumberFormat="1" applyFont="1" applyBorder="1" applyAlignment="1">
      <alignment vertical="center" wrapText="1"/>
    </xf>
    <xf numFmtId="3" fontId="40" fillId="0" borderId="3" xfId="0" applyNumberFormat="1" applyFont="1" applyBorder="1" applyAlignment="1">
      <alignment vertical="center" wrapText="1"/>
    </xf>
    <xf numFmtId="3" fontId="40" fillId="0" borderId="18" xfId="0" applyNumberFormat="1" applyFont="1" applyBorder="1" applyAlignment="1">
      <alignment vertical="center" wrapText="1"/>
    </xf>
    <xf numFmtId="0" fontId="46" fillId="0" borderId="0" xfId="0" applyFont="1" applyAlignment="1">
      <alignment horizontal="center" wrapText="1"/>
    </xf>
    <xf numFmtId="0" fontId="47" fillId="0" borderId="0" xfId="0" applyFont="1" applyAlignment="1">
      <alignment wrapText="1"/>
    </xf>
    <xf numFmtId="0" fontId="25" fillId="0" borderId="0" xfId="0" applyFont="1" applyAlignment="1">
      <alignment wrapText="1"/>
    </xf>
    <xf numFmtId="0" fontId="0" fillId="0" borderId="0" xfId="0" applyFont="1"/>
    <xf numFmtId="165" fontId="37" fillId="0" borderId="0" xfId="0" applyNumberFormat="1" applyFont="1"/>
    <xf numFmtId="0" fontId="37" fillId="0" borderId="0" xfId="0" applyNumberFormat="1" applyFont="1"/>
    <xf numFmtId="0" fontId="37" fillId="0" borderId="0" xfId="0" applyNumberFormat="1" applyFont="1" applyAlignment="1">
      <alignment horizontal="left"/>
    </xf>
    <xf numFmtId="165" fontId="0" fillId="0" borderId="0" xfId="0" applyNumberFormat="1" applyFont="1"/>
    <xf numFmtId="0" fontId="0" fillId="0" borderId="0" xfId="0" applyFont="1" applyAlignment="1">
      <alignment wrapText="1"/>
    </xf>
    <xf numFmtId="0" fontId="48" fillId="0" borderId="0" xfId="0" applyFont="1"/>
    <xf numFmtId="0" fontId="49" fillId="0" borderId="0" xfId="0" applyFont="1"/>
    <xf numFmtId="0" fontId="50" fillId="0" borderId="0" xfId="0" applyFont="1"/>
    <xf numFmtId="0" fontId="0" fillId="0" borderId="0" xfId="0" applyFont="1" applyBorder="1"/>
    <xf numFmtId="0" fontId="51" fillId="0" borderId="11" xfId="0" applyNumberFormat="1" applyFont="1" applyBorder="1"/>
    <xf numFmtId="0" fontId="37" fillId="0" borderId="0" xfId="0" applyNumberFormat="1" applyFont="1" applyBorder="1"/>
    <xf numFmtId="0" fontId="52" fillId="0" borderId="0" xfId="0" applyFont="1"/>
    <xf numFmtId="0" fontId="53" fillId="0" borderId="11" xfId="0" applyNumberFormat="1" applyFont="1" applyBorder="1"/>
    <xf numFmtId="0" fontId="54" fillId="0" borderId="0" xfId="0" applyFont="1"/>
    <xf numFmtId="0" fontId="55" fillId="0" borderId="0" xfId="0" applyFont="1" applyBorder="1"/>
    <xf numFmtId="0" fontId="56" fillId="0" borderId="11" xfId="0" applyNumberFormat="1" applyFont="1" applyBorder="1"/>
    <xf numFmtId="0" fontId="47" fillId="0" borderId="0" xfId="0" applyNumberFormat="1" applyFont="1" applyBorder="1"/>
    <xf numFmtId="0" fontId="47" fillId="0" borderId="0" xfId="0" applyNumberFormat="1" applyFont="1" applyAlignment="1">
      <alignment horizontal="left"/>
    </xf>
    <xf numFmtId="165" fontId="55" fillId="0" borderId="0" xfId="0" applyNumberFormat="1" applyFont="1"/>
    <xf numFmtId="0" fontId="55" fillId="0" borderId="0" xfId="0" applyFont="1" applyAlignment="1">
      <alignment wrapText="1"/>
    </xf>
    <xf numFmtId="0" fontId="55" fillId="0" borderId="0" xfId="0" applyFont="1"/>
    <xf numFmtId="165" fontId="47" fillId="0" borderId="0" xfId="0" applyNumberFormat="1" applyFont="1"/>
    <xf numFmtId="0" fontId="47" fillId="0" borderId="0" xfId="0" applyNumberFormat="1" applyFont="1"/>
    <xf numFmtId="0" fontId="55" fillId="0" borderId="0" xfId="0" applyFont="1" applyAlignment="1">
      <alignment horizontal="center" vertical="center" wrapText="1"/>
    </xf>
    <xf numFmtId="0" fontId="42" fillId="0" borderId="0" xfId="0" applyFont="1" applyFill="1" applyBorder="1" applyAlignment="1">
      <alignment vertical="center" wrapText="1"/>
    </xf>
    <xf numFmtId="0" fontId="58" fillId="0" borderId="3" xfId="0" applyFont="1" applyBorder="1" applyAlignment="1">
      <alignment horizontal="center" vertical="center" wrapText="1"/>
    </xf>
    <xf numFmtId="0" fontId="60" fillId="0" borderId="10" xfId="0" applyNumberFormat="1" applyFont="1" applyBorder="1" applyAlignment="1">
      <alignment horizontal="center" vertical="center" wrapText="1"/>
    </xf>
    <xf numFmtId="0" fontId="61" fillId="0" borderId="0" xfId="0" applyFont="1" applyFill="1" applyBorder="1" applyAlignment="1">
      <alignment vertical="center" wrapText="1"/>
    </xf>
    <xf numFmtId="0" fontId="62" fillId="0" borderId="5" xfId="0" applyFont="1" applyBorder="1" applyAlignment="1">
      <alignment horizontal="left" vertical="center" wrapText="1"/>
    </xf>
    <xf numFmtId="0" fontId="64" fillId="0" borderId="0" xfId="0" applyFont="1" applyFill="1" applyBorder="1" applyAlignment="1">
      <alignment horizontal="center" vertical="center" wrapText="1"/>
    </xf>
    <xf numFmtId="165" fontId="61" fillId="0" borderId="3" xfId="0" applyNumberFormat="1" applyFont="1" applyFill="1" applyBorder="1" applyAlignment="1">
      <alignment horizontal="center" wrapText="1"/>
    </xf>
    <xf numFmtId="165" fontId="0" fillId="15" borderId="45" xfId="0" applyNumberFormat="1" applyFont="1" applyFill="1" applyBorder="1" applyAlignment="1"/>
    <xf numFmtId="165" fontId="0" fillId="0" borderId="0" xfId="0" applyNumberFormat="1" applyFont="1" applyFill="1" applyBorder="1" applyAlignment="1">
      <alignment wrapText="1"/>
    </xf>
    <xf numFmtId="0" fontId="65" fillId="16" borderId="5" xfId="0" applyFont="1" applyFill="1" applyBorder="1" applyAlignment="1">
      <alignment wrapText="1"/>
    </xf>
    <xf numFmtId="0" fontId="66" fillId="16" borderId="34" xfId="0" applyFont="1" applyFill="1" applyBorder="1" applyAlignment="1">
      <alignment wrapText="1"/>
    </xf>
    <xf numFmtId="0" fontId="0" fillId="16" borderId="5" xfId="0" applyFont="1" applyFill="1" applyBorder="1" applyAlignment="1">
      <alignment wrapText="1"/>
    </xf>
    <xf numFmtId="165" fontId="37" fillId="16" borderId="5" xfId="0" applyNumberFormat="1" applyFont="1" applyFill="1" applyBorder="1" applyAlignment="1">
      <alignment wrapText="1"/>
    </xf>
    <xf numFmtId="165" fontId="37" fillId="16" borderId="9" xfId="0" applyNumberFormat="1" applyFont="1" applyFill="1" applyBorder="1" applyAlignment="1">
      <alignment horizontal="right"/>
    </xf>
    <xf numFmtId="165" fontId="37" fillId="16" borderId="55" xfId="0" applyNumberFormat="1" applyFont="1" applyFill="1" applyBorder="1" applyAlignment="1">
      <alignment wrapText="1"/>
    </xf>
    <xf numFmtId="0" fontId="61" fillId="0" borderId="0" xfId="0" applyFont="1" applyFill="1" applyAlignment="1">
      <alignment wrapText="1"/>
    </xf>
    <xf numFmtId="0" fontId="47" fillId="16" borderId="47" xfId="0" applyFont="1" applyFill="1" applyBorder="1" applyAlignment="1">
      <alignment horizontal="left" wrapText="1"/>
    </xf>
    <xf numFmtId="0" fontId="37" fillId="0" borderId="0" xfId="0" applyFont="1" applyAlignment="1">
      <alignment wrapText="1"/>
    </xf>
    <xf numFmtId="0" fontId="37" fillId="0" borderId="0" xfId="0" applyFont="1" applyAlignment="1"/>
    <xf numFmtId="165" fontId="0" fillId="15" borderId="55" xfId="0" applyNumberFormat="1" applyFont="1" applyFill="1" applyBorder="1" applyAlignment="1">
      <alignment wrapText="1"/>
    </xf>
    <xf numFmtId="0" fontId="37" fillId="0" borderId="0" xfId="0" applyFont="1" applyFill="1" applyAlignment="1">
      <alignment vertical="center" wrapText="1"/>
    </xf>
    <xf numFmtId="0" fontId="47" fillId="0" borderId="2" xfId="0" applyFont="1" applyBorder="1" applyAlignment="1">
      <alignment wrapText="1"/>
    </xf>
    <xf numFmtId="0" fontId="37" fillId="0" borderId="49" xfId="0" applyFont="1" applyFill="1" applyBorder="1" applyAlignment="1">
      <alignment wrapText="1"/>
    </xf>
    <xf numFmtId="0" fontId="37" fillId="0" borderId="18" xfId="0" applyFont="1" applyFill="1" applyBorder="1" applyAlignment="1">
      <alignment wrapText="1"/>
    </xf>
    <xf numFmtId="165" fontId="37" fillId="0" borderId="18" xfId="0" applyNumberFormat="1" applyFont="1" applyFill="1" applyBorder="1" applyAlignment="1">
      <alignment wrapText="1"/>
    </xf>
    <xf numFmtId="165" fontId="37" fillId="0" borderId="18" xfId="0" applyNumberFormat="1" applyFont="1" applyBorder="1" applyAlignment="1">
      <alignment wrapText="1"/>
    </xf>
    <xf numFmtId="165" fontId="37" fillId="0" borderId="50" xfId="0" applyNumberFormat="1" applyFont="1" applyBorder="1" applyAlignment="1">
      <alignment wrapText="1"/>
    </xf>
    <xf numFmtId="0" fontId="61" fillId="0" borderId="0" xfId="0" applyFont="1" applyFill="1" applyAlignment="1">
      <alignment vertical="center" wrapText="1"/>
    </xf>
    <xf numFmtId="0" fontId="47" fillId="0" borderId="47" xfId="0" applyFont="1" applyBorder="1" applyAlignment="1">
      <alignment wrapText="1"/>
    </xf>
    <xf numFmtId="0" fontId="37" fillId="0" borderId="0" xfId="0" applyFont="1" applyFill="1" applyBorder="1" applyAlignment="1">
      <alignment wrapText="1"/>
    </xf>
    <xf numFmtId="165" fontId="37" fillId="0" borderId="0" xfId="0" applyNumberFormat="1" applyFont="1" applyFill="1" applyBorder="1" applyAlignment="1">
      <alignment wrapText="1"/>
    </xf>
    <xf numFmtId="0" fontId="37" fillId="0" borderId="0" xfId="0" applyNumberFormat="1" applyFont="1" applyFill="1" applyBorder="1" applyAlignment="1">
      <alignment wrapText="1"/>
    </xf>
    <xf numFmtId="0" fontId="37" fillId="0" borderId="0" xfId="0" applyNumberFormat="1" applyFont="1" applyBorder="1" applyAlignment="1">
      <alignment wrapText="1"/>
    </xf>
    <xf numFmtId="165" fontId="37" fillId="0" borderId="0" xfId="0" applyNumberFormat="1" applyFont="1" applyBorder="1" applyAlignment="1">
      <alignment wrapText="1"/>
    </xf>
    <xf numFmtId="0" fontId="47" fillId="0" borderId="8" xfId="0" applyFont="1" applyBorder="1" applyAlignment="1">
      <alignment wrapText="1"/>
    </xf>
    <xf numFmtId="0" fontId="58" fillId="0" borderId="0" xfId="0" applyFont="1" applyFill="1" applyAlignment="1">
      <alignment vertical="center" wrapText="1"/>
    </xf>
    <xf numFmtId="0" fontId="47" fillId="0" borderId="1" xfId="0" applyFont="1" applyFill="1" applyBorder="1" applyAlignment="1">
      <alignment wrapText="1"/>
    </xf>
    <xf numFmtId="0" fontId="58" fillId="0" borderId="0" xfId="0" applyFont="1" applyFill="1" applyAlignment="1">
      <alignment wrapText="1"/>
    </xf>
    <xf numFmtId="0" fontId="58" fillId="0" borderId="0" xfId="0" applyFont="1" applyFill="1" applyAlignment="1"/>
    <xf numFmtId="0" fontId="0" fillId="0" borderId="0" xfId="0" applyFont="1" applyFill="1" applyAlignment="1">
      <alignment vertical="center" wrapText="1"/>
    </xf>
    <xf numFmtId="0" fontId="37" fillId="16" borderId="34" xfId="0" applyFont="1" applyFill="1" applyBorder="1" applyAlignment="1">
      <alignment wrapText="1"/>
    </xf>
    <xf numFmtId="2" fontId="37" fillId="16" borderId="3" xfId="0" applyNumberFormat="1" applyFont="1" applyFill="1" applyBorder="1" applyAlignment="1">
      <alignment wrapText="1"/>
    </xf>
    <xf numFmtId="165" fontId="37" fillId="16" borderId="3" xfId="0" applyNumberFormat="1" applyFont="1" applyFill="1" applyBorder="1" applyAlignment="1">
      <alignment wrapText="1"/>
    </xf>
    <xf numFmtId="165" fontId="37" fillId="16" borderId="17" xfId="0" applyNumberFormat="1" applyFont="1" applyFill="1" applyBorder="1" applyAlignment="1">
      <alignment wrapText="1"/>
    </xf>
    <xf numFmtId="165" fontId="47" fillId="16" borderId="10" xfId="0" applyNumberFormat="1" applyFont="1" applyFill="1" applyBorder="1" applyAlignment="1">
      <alignment wrapText="1"/>
    </xf>
    <xf numFmtId="0" fontId="58" fillId="16" borderId="34" xfId="0" applyFont="1" applyFill="1" applyBorder="1" applyAlignment="1">
      <alignment wrapText="1"/>
    </xf>
    <xf numFmtId="165" fontId="37" fillId="16" borderId="10" xfId="0" applyNumberFormat="1" applyFont="1" applyFill="1" applyBorder="1" applyAlignment="1">
      <alignment wrapText="1"/>
    </xf>
    <xf numFmtId="0" fontId="37" fillId="16" borderId="6" xfId="0" applyNumberFormat="1" applyFont="1" applyFill="1" applyBorder="1" applyAlignment="1">
      <alignment wrapText="1"/>
    </xf>
    <xf numFmtId="0" fontId="37" fillId="16" borderId="60" xfId="0" applyNumberFormat="1" applyFont="1" applyFill="1" applyBorder="1" applyAlignment="1">
      <alignment wrapText="1"/>
    </xf>
    <xf numFmtId="0" fontId="37" fillId="16" borderId="30" xfId="0" applyNumberFormat="1" applyFont="1" applyFill="1" applyBorder="1" applyAlignment="1">
      <alignment wrapText="1"/>
    </xf>
    <xf numFmtId="0" fontId="0" fillId="0" borderId="0" xfId="0" applyFont="1" applyFill="1" applyBorder="1" applyAlignment="1">
      <alignment vertical="center" wrapText="1"/>
    </xf>
    <xf numFmtId="0" fontId="47" fillId="16" borderId="61" xfId="0" applyFont="1" applyFill="1" applyBorder="1" applyAlignment="1">
      <alignment wrapText="1"/>
    </xf>
    <xf numFmtId="0" fontId="37" fillId="0" borderId="0" xfId="0" applyFont="1"/>
    <xf numFmtId="0" fontId="37" fillId="16" borderId="4" xfId="0" applyNumberFormat="1" applyFont="1" applyFill="1" applyBorder="1" applyAlignment="1">
      <alignment wrapText="1"/>
    </xf>
    <xf numFmtId="0" fontId="37" fillId="16" borderId="62" xfId="0" applyNumberFormat="1" applyFont="1" applyFill="1" applyBorder="1" applyAlignment="1">
      <alignment wrapText="1"/>
    </xf>
    <xf numFmtId="0" fontId="37" fillId="16" borderId="13" xfId="0" applyNumberFormat="1" applyFont="1" applyFill="1" applyBorder="1" applyAlignment="1">
      <alignment wrapText="1"/>
    </xf>
    <xf numFmtId="0" fontId="37" fillId="0" borderId="0" xfId="0" applyFont="1" applyFill="1" applyBorder="1" applyAlignment="1">
      <alignment vertical="center" wrapText="1"/>
    </xf>
    <xf numFmtId="0" fontId="61" fillId="0" borderId="0" xfId="0" applyFont="1" applyAlignment="1">
      <alignment wrapText="1"/>
    </xf>
    <xf numFmtId="0" fontId="37" fillId="16" borderId="63" xfId="0" applyFont="1" applyFill="1" applyBorder="1" applyAlignment="1">
      <alignment wrapText="1"/>
    </xf>
    <xf numFmtId="0" fontId="37" fillId="16" borderId="10" xfId="0" applyFont="1" applyFill="1" applyBorder="1" applyAlignment="1">
      <alignment wrapText="1"/>
    </xf>
    <xf numFmtId="165" fontId="37" fillId="16" borderId="41" xfId="0" applyNumberFormat="1" applyFont="1" applyFill="1" applyBorder="1" applyAlignment="1">
      <alignment wrapText="1"/>
    </xf>
    <xf numFmtId="0" fontId="46" fillId="0" borderId="0" xfId="0" applyFont="1" applyFill="1" applyBorder="1" applyAlignment="1">
      <alignment vertical="center" wrapText="1"/>
    </xf>
    <xf numFmtId="165" fontId="47" fillId="16" borderId="64" xfId="0" applyNumberFormat="1" applyFont="1" applyFill="1" applyBorder="1" applyAlignment="1">
      <alignment wrapText="1"/>
    </xf>
    <xf numFmtId="0" fontId="69" fillId="16" borderId="34" xfId="0" applyFont="1" applyFill="1" applyBorder="1" applyAlignment="1">
      <alignment vertical="center" wrapText="1"/>
    </xf>
    <xf numFmtId="0" fontId="69" fillId="16" borderId="8" xfId="0" applyFont="1" applyFill="1" applyBorder="1" applyAlignment="1">
      <alignment vertical="center" wrapText="1"/>
    </xf>
    <xf numFmtId="165" fontId="69" fillId="16" borderId="0" xfId="0" applyNumberFormat="1" applyFont="1" applyFill="1" applyBorder="1" applyAlignment="1">
      <alignment vertical="center" wrapText="1"/>
    </xf>
    <xf numFmtId="0" fontId="69" fillId="16" borderId="2" xfId="0" applyNumberFormat="1" applyFont="1" applyFill="1" applyBorder="1" applyAlignment="1">
      <alignment horizontal="center" vertical="center" wrapText="1"/>
    </xf>
    <xf numFmtId="165" fontId="69" fillId="16" borderId="29" xfId="0" applyNumberFormat="1" applyFont="1" applyFill="1" applyBorder="1" applyAlignment="1">
      <alignment vertical="center" wrapText="1"/>
    </xf>
    <xf numFmtId="165" fontId="69" fillId="16" borderId="41" xfId="0" applyNumberFormat="1" applyFont="1" applyFill="1" applyBorder="1" applyAlignment="1">
      <alignment vertical="center" wrapText="1"/>
    </xf>
    <xf numFmtId="165" fontId="47" fillId="16" borderId="0" xfId="0" applyNumberFormat="1" applyFont="1" applyFill="1" applyBorder="1" applyAlignment="1">
      <alignment wrapText="1"/>
    </xf>
    <xf numFmtId="165" fontId="0" fillId="15" borderId="17" xfId="0" applyNumberFormat="1" applyFont="1" applyFill="1" applyBorder="1" applyAlignment="1">
      <alignment wrapText="1"/>
    </xf>
    <xf numFmtId="0" fontId="70" fillId="0" borderId="0" xfId="0" applyFont="1" applyBorder="1" applyAlignment="1">
      <alignment vertical="center" wrapText="1"/>
    </xf>
    <xf numFmtId="0" fontId="47" fillId="0" borderId="0" xfId="0" applyFont="1" applyBorder="1" applyAlignment="1">
      <alignment wrapText="1"/>
    </xf>
    <xf numFmtId="0" fontId="58" fillId="0" borderId="34" xfId="0" applyFont="1" applyBorder="1" applyAlignment="1">
      <alignment wrapText="1"/>
    </xf>
    <xf numFmtId="0" fontId="37" fillId="0" borderId="3" xfId="0" applyFont="1" applyBorder="1" applyAlignment="1">
      <alignment wrapText="1"/>
    </xf>
    <xf numFmtId="165" fontId="37" fillId="0" borderId="3" xfId="0" applyNumberFormat="1" applyFont="1" applyFill="1" applyBorder="1" applyAlignment="1">
      <alignment wrapText="1"/>
    </xf>
    <xf numFmtId="165" fontId="37" fillId="0" borderId="3" xfId="0" applyNumberFormat="1" applyFont="1" applyBorder="1" applyAlignment="1">
      <alignment wrapText="1"/>
    </xf>
    <xf numFmtId="165" fontId="52" fillId="0" borderId="17" xfId="0" applyNumberFormat="1" applyFont="1" applyBorder="1" applyAlignment="1">
      <alignment wrapText="1"/>
    </xf>
    <xf numFmtId="0" fontId="47" fillId="0" borderId="65" xfId="0" applyFont="1" applyFill="1" applyBorder="1" applyAlignment="1">
      <alignment wrapText="1"/>
    </xf>
    <xf numFmtId="0" fontId="37" fillId="0" borderId="34" xfId="0" applyFont="1" applyBorder="1" applyAlignment="1">
      <alignment wrapText="1"/>
    </xf>
    <xf numFmtId="0" fontId="37" fillId="0" borderId="4" xfId="0" applyNumberFormat="1" applyFont="1" applyFill="1" applyBorder="1" applyAlignment="1">
      <alignment wrapText="1"/>
    </xf>
    <xf numFmtId="0" fontId="37" fillId="0" borderId="62" xfId="0" applyNumberFormat="1" applyFont="1" applyFill="1" applyBorder="1" applyAlignment="1">
      <alignment wrapText="1"/>
    </xf>
    <xf numFmtId="0" fontId="37" fillId="0" borderId="13" xfId="0" applyNumberFormat="1" applyFont="1" applyFill="1" applyBorder="1" applyAlignment="1">
      <alignment wrapText="1"/>
    </xf>
    <xf numFmtId="0" fontId="47" fillId="0" borderId="47" xfId="0" applyFont="1" applyFill="1" applyBorder="1" applyAlignment="1">
      <alignment wrapText="1"/>
    </xf>
    <xf numFmtId="0" fontId="37" fillId="0" borderId="0" xfId="0" applyFont="1" applyFill="1" applyAlignment="1">
      <alignment wrapText="1"/>
    </xf>
    <xf numFmtId="0" fontId="0" fillId="0" borderId="66" xfId="0" applyFont="1" applyFill="1" applyBorder="1" applyAlignment="1">
      <alignment vertical="center" wrapText="1"/>
    </xf>
    <xf numFmtId="0" fontId="37" fillId="0" borderId="6" xfId="0" applyNumberFormat="1" applyFont="1" applyFill="1" applyBorder="1" applyAlignment="1">
      <alignment wrapText="1"/>
    </xf>
    <xf numFmtId="0" fontId="37" fillId="0" borderId="60" xfId="0" applyNumberFormat="1" applyFont="1" applyFill="1" applyBorder="1" applyAlignment="1">
      <alignment wrapText="1"/>
    </xf>
    <xf numFmtId="0" fontId="37" fillId="0" borderId="30" xfId="0" applyNumberFormat="1" applyFont="1" applyFill="1" applyBorder="1" applyAlignment="1">
      <alignment wrapText="1"/>
    </xf>
    <xf numFmtId="0" fontId="37" fillId="0" borderId="63" xfId="0" applyFont="1" applyBorder="1" applyAlignment="1">
      <alignment wrapText="1"/>
    </xf>
    <xf numFmtId="0" fontId="37" fillId="0" borderId="10" xfId="0" applyFont="1" applyBorder="1" applyAlignment="1">
      <alignment wrapText="1"/>
    </xf>
    <xf numFmtId="165" fontId="37" fillId="0" borderId="10" xfId="0" applyNumberFormat="1" applyFont="1" applyFill="1" applyBorder="1" applyAlignment="1">
      <alignment wrapText="1"/>
    </xf>
    <xf numFmtId="0" fontId="0" fillId="0" borderId="64" xfId="0" applyFont="1" applyFill="1" applyBorder="1" applyAlignment="1">
      <alignment vertical="center" wrapText="1"/>
    </xf>
    <xf numFmtId="0" fontId="69" fillId="17" borderId="34" xfId="0" applyFont="1" applyFill="1" applyBorder="1" applyAlignment="1">
      <alignment vertical="center" wrapText="1"/>
    </xf>
    <xf numFmtId="0" fontId="69" fillId="17" borderId="8" xfId="0" applyFont="1" applyFill="1" applyBorder="1" applyAlignment="1">
      <alignment vertical="center" wrapText="1"/>
    </xf>
    <xf numFmtId="165" fontId="69" fillId="17" borderId="8" xfId="0" applyNumberFormat="1" applyFont="1" applyFill="1" applyBorder="1" applyAlignment="1">
      <alignment vertical="center" wrapText="1"/>
    </xf>
    <xf numFmtId="0" fontId="69" fillId="17" borderId="2" xfId="0" applyNumberFormat="1" applyFont="1" applyFill="1" applyBorder="1" applyAlignment="1">
      <alignment horizontal="center" vertical="center" wrapText="1"/>
    </xf>
    <xf numFmtId="165" fontId="69" fillId="17" borderId="2" xfId="0" applyNumberFormat="1" applyFont="1" applyFill="1" applyBorder="1" applyAlignment="1">
      <alignment vertical="center" wrapText="1"/>
    </xf>
    <xf numFmtId="165" fontId="71" fillId="17" borderId="17" xfId="0" applyNumberFormat="1" applyFont="1" applyFill="1" applyBorder="1" applyAlignment="1">
      <alignment vertical="center" wrapText="1"/>
    </xf>
    <xf numFmtId="0" fontId="72" fillId="0" borderId="0" xfId="0" applyFont="1" applyFill="1" applyBorder="1" applyAlignment="1">
      <alignment vertical="center" wrapText="1"/>
    </xf>
    <xf numFmtId="0" fontId="73" fillId="0" borderId="0" xfId="0" applyFont="1" applyFill="1" applyBorder="1" applyAlignment="1">
      <alignment vertical="center" wrapText="1"/>
    </xf>
    <xf numFmtId="0" fontId="73" fillId="0" borderId="0" xfId="0" applyFont="1" applyAlignment="1">
      <alignment vertical="center" wrapText="1"/>
    </xf>
    <xf numFmtId="0" fontId="73" fillId="0" borderId="0" xfId="0" applyFont="1" applyAlignment="1">
      <alignment vertical="center"/>
    </xf>
    <xf numFmtId="0" fontId="74" fillId="0" borderId="0" xfId="0" applyFont="1" applyAlignment="1">
      <alignment vertical="center"/>
    </xf>
    <xf numFmtId="165" fontId="0" fillId="15" borderId="67" xfId="0" applyNumberFormat="1" applyFont="1" applyFill="1" applyBorder="1" applyAlignment="1">
      <alignment wrapText="1"/>
    </xf>
    <xf numFmtId="0" fontId="70" fillId="0" borderId="0" xfId="0" applyFont="1" applyFill="1" applyBorder="1" applyAlignment="1">
      <alignment vertical="center" wrapText="1"/>
    </xf>
    <xf numFmtId="0" fontId="47" fillId="0" borderId="0" xfId="0" applyFont="1" applyFill="1" applyBorder="1" applyAlignment="1">
      <alignment wrapText="1"/>
    </xf>
    <xf numFmtId="0" fontId="58" fillId="0" borderId="68" xfId="0" applyFont="1" applyBorder="1" applyAlignment="1">
      <alignment wrapText="1"/>
    </xf>
    <xf numFmtId="0" fontId="37" fillId="0" borderId="5" xfId="0" applyFont="1" applyFill="1" applyBorder="1" applyAlignment="1">
      <alignment wrapText="1"/>
    </xf>
    <xf numFmtId="0" fontId="37" fillId="0" borderId="5" xfId="0" applyFont="1" applyBorder="1" applyAlignment="1">
      <alignment wrapText="1"/>
    </xf>
    <xf numFmtId="165" fontId="37" fillId="0" borderId="5" xfId="0" applyNumberFormat="1" applyFont="1" applyFill="1" applyBorder="1" applyAlignment="1">
      <alignment wrapText="1"/>
    </xf>
    <xf numFmtId="165" fontId="37" fillId="0" borderId="5" xfId="0" applyNumberFormat="1" applyFont="1" applyBorder="1" applyAlignment="1">
      <alignment wrapText="1"/>
    </xf>
    <xf numFmtId="165" fontId="37" fillId="0" borderId="17" xfId="0" applyNumberFormat="1" applyFont="1" applyBorder="1" applyAlignment="1">
      <alignment wrapText="1"/>
    </xf>
    <xf numFmtId="0" fontId="43" fillId="0" borderId="0" xfId="0" applyFont="1" applyFill="1" applyBorder="1" applyAlignment="1">
      <alignment wrapText="1"/>
    </xf>
    <xf numFmtId="0" fontId="47" fillId="0" borderId="10" xfId="0" applyFont="1" applyFill="1" applyBorder="1" applyAlignment="1">
      <alignment vertical="center" wrapText="1"/>
    </xf>
    <xf numFmtId="0" fontId="0" fillId="0" borderId="0" xfId="0" applyFont="1" applyFill="1" applyAlignment="1">
      <alignment wrapText="1"/>
    </xf>
    <xf numFmtId="165" fontId="37" fillId="0" borderId="55" xfId="0" applyNumberFormat="1" applyFont="1" applyBorder="1" applyAlignment="1">
      <alignment wrapText="1"/>
    </xf>
    <xf numFmtId="0" fontId="47" fillId="0" borderId="66" xfId="0" applyFont="1" applyFill="1" applyBorder="1" applyAlignment="1">
      <alignment wrapText="1"/>
    </xf>
    <xf numFmtId="0" fontId="47" fillId="0" borderId="66" xfId="0" applyFont="1" applyFill="1" applyBorder="1" applyAlignment="1">
      <alignment vertical="center" wrapText="1"/>
    </xf>
    <xf numFmtId="0" fontId="50" fillId="0" borderId="34" xfId="0" applyFont="1" applyFill="1" applyBorder="1" applyAlignment="1">
      <alignment wrapText="1"/>
    </xf>
    <xf numFmtId="0" fontId="75" fillId="0" borderId="3" xfId="0" applyFont="1" applyFill="1" applyBorder="1" applyAlignment="1">
      <alignment wrapText="1"/>
    </xf>
    <xf numFmtId="0" fontId="75" fillId="0" borderId="30" xfId="0" applyNumberFormat="1" applyFont="1" applyFill="1" applyBorder="1" applyAlignment="1">
      <alignment wrapText="1"/>
    </xf>
    <xf numFmtId="165" fontId="75" fillId="0" borderId="3" xfId="0" applyNumberFormat="1" applyFont="1" applyFill="1" applyBorder="1" applyAlignment="1">
      <alignment wrapText="1"/>
    </xf>
    <xf numFmtId="0" fontId="50" fillId="0" borderId="34" xfId="0" applyFont="1" applyBorder="1" applyAlignment="1">
      <alignment wrapText="1"/>
    </xf>
    <xf numFmtId="0" fontId="75" fillId="0" borderId="3" xfId="0" applyFont="1" applyBorder="1" applyAlignment="1">
      <alignment wrapText="1"/>
    </xf>
    <xf numFmtId="0" fontId="75" fillId="0" borderId="13" xfId="0" applyNumberFormat="1" applyFont="1" applyFill="1" applyBorder="1" applyAlignment="1">
      <alignment wrapText="1"/>
    </xf>
    <xf numFmtId="0" fontId="47" fillId="0" borderId="61" xfId="0" applyFont="1" applyFill="1" applyBorder="1" applyAlignment="1">
      <alignment wrapText="1"/>
    </xf>
    <xf numFmtId="0" fontId="75" fillId="0" borderId="34" xfId="0" applyFont="1" applyBorder="1" applyAlignment="1">
      <alignment wrapText="1"/>
    </xf>
    <xf numFmtId="0" fontId="75" fillId="0" borderId="6" xfId="0" applyNumberFormat="1" applyFont="1" applyFill="1" applyBorder="1" applyAlignment="1">
      <alignment wrapText="1"/>
    </xf>
    <xf numFmtId="0" fontId="75" fillId="0" borderId="60" xfId="0" applyNumberFormat="1" applyFont="1" applyFill="1" applyBorder="1" applyAlignment="1">
      <alignment wrapText="1"/>
    </xf>
    <xf numFmtId="0" fontId="50" fillId="0" borderId="63" xfId="0" applyFont="1" applyBorder="1" applyAlignment="1">
      <alignment wrapText="1"/>
    </xf>
    <xf numFmtId="0" fontId="75" fillId="0" borderId="4" xfId="0" applyNumberFormat="1" applyFont="1" applyFill="1" applyBorder="1" applyAlignment="1">
      <alignment wrapText="1"/>
    </xf>
    <xf numFmtId="0" fontId="75" fillId="0" borderId="62" xfId="0" applyNumberFormat="1" applyFont="1" applyFill="1" applyBorder="1" applyAlignment="1">
      <alignment wrapText="1"/>
    </xf>
    <xf numFmtId="0" fontId="75" fillId="0" borderId="10" xfId="0" applyFont="1" applyFill="1" applyBorder="1" applyAlignment="1">
      <alignment wrapText="1"/>
    </xf>
    <xf numFmtId="0" fontId="75" fillId="0" borderId="10" xfId="0" applyFont="1" applyBorder="1" applyAlignment="1">
      <alignment wrapText="1"/>
    </xf>
    <xf numFmtId="165" fontId="75" fillId="0" borderId="10" xfId="0" applyNumberFormat="1" applyFont="1" applyFill="1" applyBorder="1" applyAlignment="1">
      <alignment wrapText="1"/>
    </xf>
    <xf numFmtId="0" fontId="75" fillId="0" borderId="0" xfId="0" applyNumberFormat="1" applyFont="1" applyFill="1" applyBorder="1" applyAlignment="1">
      <alignment wrapText="1"/>
    </xf>
    <xf numFmtId="165" fontId="37" fillId="0" borderId="41" xfId="0" applyNumberFormat="1" applyFont="1" applyBorder="1" applyAlignment="1">
      <alignment wrapText="1"/>
    </xf>
    <xf numFmtId="0" fontId="0" fillId="0" borderId="0" xfId="0" applyFont="1" applyFill="1" applyBorder="1" applyAlignment="1">
      <alignment wrapText="1"/>
    </xf>
    <xf numFmtId="0" fontId="47" fillId="0" borderId="64" xfId="0" applyFont="1" applyFill="1" applyBorder="1" applyAlignment="1">
      <alignment wrapText="1"/>
    </xf>
    <xf numFmtId="0" fontId="69" fillId="17" borderId="4" xfId="0" applyFont="1" applyFill="1" applyBorder="1" applyAlignment="1">
      <alignment vertical="center" wrapText="1"/>
    </xf>
    <xf numFmtId="0" fontId="69" fillId="17" borderId="2" xfId="0" applyFont="1" applyFill="1" applyBorder="1" applyAlignment="1">
      <alignment vertical="center" wrapText="1"/>
    </xf>
    <xf numFmtId="0" fontId="61" fillId="0" borderId="0" xfId="0" applyFont="1" applyFill="1" applyBorder="1" applyAlignment="1">
      <alignment wrapText="1"/>
    </xf>
    <xf numFmtId="0" fontId="50" fillId="0" borderId="0" xfId="0" applyFont="1" applyBorder="1" applyAlignment="1">
      <alignment wrapText="1"/>
    </xf>
    <xf numFmtId="0" fontId="75" fillId="0" borderId="0" xfId="0" applyFont="1" applyFill="1" applyBorder="1" applyAlignment="1">
      <alignment wrapText="1"/>
    </xf>
    <xf numFmtId="0" fontId="75" fillId="0" borderId="0" xfId="0" applyFont="1" applyBorder="1" applyAlignment="1">
      <alignment wrapText="1"/>
    </xf>
    <xf numFmtId="165" fontId="75" fillId="0" borderId="0" xfId="0" applyNumberFormat="1" applyFont="1" applyFill="1" applyBorder="1" applyAlignment="1">
      <alignment wrapText="1"/>
    </xf>
    <xf numFmtId="165" fontId="75" fillId="0" borderId="0" xfId="0" applyNumberFormat="1" applyFont="1" applyBorder="1" applyAlignment="1">
      <alignment wrapText="1"/>
    </xf>
    <xf numFmtId="0" fontId="47" fillId="0" borderId="0" xfId="0" applyFont="1" applyFill="1" applyAlignment="1">
      <alignment wrapText="1"/>
    </xf>
    <xf numFmtId="165" fontId="58" fillId="18" borderId="39" xfId="0" applyNumberFormat="1" applyFont="1" applyFill="1" applyBorder="1" applyAlignment="1">
      <alignment wrapText="1"/>
    </xf>
    <xf numFmtId="0" fontId="58" fillId="0" borderId="0" xfId="0" applyFont="1" applyFill="1" applyBorder="1" applyAlignment="1">
      <alignment vertical="center" wrapText="1"/>
    </xf>
    <xf numFmtId="0" fontId="62" fillId="0" borderId="49" xfId="0" applyFont="1" applyBorder="1" applyAlignment="1">
      <alignment wrapText="1"/>
    </xf>
    <xf numFmtId="0" fontId="37" fillId="0" borderId="18" xfId="0" applyFont="1" applyBorder="1" applyAlignment="1">
      <alignment wrapText="1"/>
    </xf>
    <xf numFmtId="0" fontId="37" fillId="0" borderId="57" xfId="0" applyNumberFormat="1" applyFont="1" applyBorder="1" applyAlignment="1">
      <alignment wrapText="1"/>
    </xf>
    <xf numFmtId="0" fontId="37" fillId="0" borderId="70" xfId="0" applyNumberFormat="1" applyFont="1" applyBorder="1" applyAlignment="1">
      <alignment wrapText="1"/>
    </xf>
    <xf numFmtId="0" fontId="37" fillId="0" borderId="59" xfId="0" applyNumberFormat="1" applyFont="1" applyFill="1" applyBorder="1" applyAlignment="1">
      <alignment wrapText="1"/>
    </xf>
    <xf numFmtId="165" fontId="47" fillId="0" borderId="3" xfId="0" applyNumberFormat="1" applyFont="1" applyFill="1" applyBorder="1" applyAlignment="1">
      <alignment wrapText="1"/>
    </xf>
    <xf numFmtId="0" fontId="62" fillId="0" borderId="21" xfId="0" applyFont="1" applyBorder="1" applyAlignment="1">
      <alignment wrapText="1"/>
    </xf>
    <xf numFmtId="0" fontId="37" fillId="0" borderId="0" xfId="0" applyFont="1" applyBorder="1" applyAlignment="1">
      <alignment wrapText="1"/>
    </xf>
    <xf numFmtId="0" fontId="54" fillId="0" borderId="0" xfId="0" applyFont="1" applyFill="1" applyBorder="1" applyAlignment="1">
      <alignment vertical="center" wrapText="1"/>
    </xf>
    <xf numFmtId="165" fontId="47" fillId="0" borderId="0" xfId="0" applyNumberFormat="1" applyFont="1" applyFill="1" applyBorder="1" applyAlignment="1">
      <alignment wrapText="1"/>
    </xf>
    <xf numFmtId="0" fontId="37" fillId="19" borderId="5" xfId="0" applyFont="1" applyFill="1" applyBorder="1" applyAlignment="1">
      <alignment wrapText="1"/>
    </xf>
    <xf numFmtId="0" fontId="0" fillId="0" borderId="5" xfId="0" applyFont="1" applyBorder="1" applyAlignment="1">
      <alignment wrapText="1"/>
    </xf>
    <xf numFmtId="0" fontId="37" fillId="0" borderId="4" xfId="0" applyNumberFormat="1" applyFont="1" applyBorder="1" applyAlignment="1">
      <alignment wrapText="1"/>
    </xf>
    <xf numFmtId="0" fontId="37" fillId="0" borderId="62" xfId="0" applyNumberFormat="1" applyFont="1" applyBorder="1" applyAlignment="1">
      <alignment wrapText="1"/>
    </xf>
    <xf numFmtId="165" fontId="37" fillId="19" borderId="55" xfId="0" applyNumberFormat="1" applyFont="1" applyFill="1" applyBorder="1" applyAlignment="1">
      <alignment wrapText="1"/>
    </xf>
    <xf numFmtId="0" fontId="47" fillId="0" borderId="3" xfId="0" applyFont="1" applyFill="1" applyBorder="1" applyAlignment="1">
      <alignment wrapText="1"/>
    </xf>
    <xf numFmtId="0" fontId="58" fillId="0" borderId="31" xfId="0" applyFont="1" applyFill="1" applyBorder="1" applyAlignment="1">
      <alignment wrapText="1"/>
    </xf>
    <xf numFmtId="0" fontId="66" fillId="0" borderId="0" xfId="0" applyFont="1" applyBorder="1" applyAlignment="1">
      <alignment wrapText="1"/>
    </xf>
    <xf numFmtId="165" fontId="58" fillId="0" borderId="0" xfId="0" applyNumberFormat="1" applyFont="1" applyFill="1" applyBorder="1" applyAlignment="1">
      <alignment wrapText="1"/>
    </xf>
    <xf numFmtId="0" fontId="58" fillId="0" borderId="0" xfId="0" applyNumberFormat="1" applyFont="1" applyFill="1" applyBorder="1" applyAlignment="1">
      <alignment wrapText="1"/>
    </xf>
    <xf numFmtId="0" fontId="58" fillId="0" borderId="0" xfId="0" applyFont="1" applyAlignment="1">
      <alignment wrapText="1"/>
    </xf>
    <xf numFmtId="0" fontId="58" fillId="0" borderId="0" xfId="0" applyFont="1"/>
    <xf numFmtId="0" fontId="37" fillId="0" borderId="68" xfId="0" applyFont="1" applyBorder="1" applyAlignment="1">
      <alignment wrapText="1"/>
    </xf>
    <xf numFmtId="165" fontId="0" fillId="0" borderId="3" xfId="0" applyNumberFormat="1" applyFont="1" applyFill="1" applyBorder="1" applyAlignment="1">
      <alignment wrapText="1"/>
    </xf>
    <xf numFmtId="165" fontId="0" fillId="0" borderId="17" xfId="0" applyNumberFormat="1" applyFont="1" applyFill="1" applyBorder="1" applyAlignment="1">
      <alignment wrapText="1"/>
    </xf>
    <xf numFmtId="0" fontId="37" fillId="0" borderId="34" xfId="0" applyFont="1" applyFill="1" applyBorder="1" applyAlignment="1">
      <alignment wrapText="1"/>
    </xf>
    <xf numFmtId="165" fontId="0" fillId="0" borderId="5" xfId="0" applyNumberFormat="1" applyFont="1" applyFill="1" applyBorder="1" applyAlignment="1">
      <alignment wrapText="1"/>
    </xf>
    <xf numFmtId="165" fontId="47" fillId="0" borderId="66" xfId="0" applyNumberFormat="1" applyFont="1" applyFill="1" applyBorder="1" applyAlignment="1">
      <alignment wrapText="1"/>
    </xf>
    <xf numFmtId="0" fontId="37" fillId="0" borderId="57" xfId="0" applyNumberFormat="1" applyFont="1" applyFill="1" applyBorder="1" applyAlignment="1">
      <alignment wrapText="1"/>
    </xf>
    <xf numFmtId="0" fontId="37" fillId="0" borderId="70" xfId="0" applyNumberFormat="1" applyFont="1" applyFill="1" applyBorder="1" applyAlignment="1">
      <alignment wrapText="1"/>
    </xf>
    <xf numFmtId="165" fontId="0" fillId="0" borderId="48" xfId="0" applyNumberFormat="1" applyFont="1" applyFill="1" applyBorder="1" applyAlignment="1">
      <alignment wrapText="1"/>
    </xf>
    <xf numFmtId="165" fontId="0" fillId="0" borderId="50" xfId="0" applyNumberFormat="1" applyFont="1" applyFill="1" applyBorder="1" applyAlignment="1">
      <alignment wrapText="1"/>
    </xf>
    <xf numFmtId="165" fontId="47" fillId="0" borderId="64" xfId="0" applyNumberFormat="1" applyFont="1" applyFill="1" applyBorder="1" applyAlignment="1">
      <alignment wrapText="1"/>
    </xf>
    <xf numFmtId="165" fontId="0" fillId="0" borderId="0" xfId="0" applyNumberFormat="1" applyFont="1" applyBorder="1" applyAlignment="1">
      <alignment wrapText="1"/>
    </xf>
    <xf numFmtId="165" fontId="47" fillId="0" borderId="8" xfId="0" applyNumberFormat="1" applyFont="1" applyFill="1" applyBorder="1" applyAlignment="1">
      <alignment wrapText="1"/>
    </xf>
    <xf numFmtId="165" fontId="58" fillId="14" borderId="39" xfId="0" applyNumberFormat="1" applyFont="1" applyFill="1" applyBorder="1" applyAlignment="1">
      <alignment wrapText="1"/>
    </xf>
    <xf numFmtId="0" fontId="25" fillId="0" borderId="68" xfId="0" applyFont="1" applyFill="1" applyBorder="1" applyAlignment="1">
      <alignment wrapText="1"/>
    </xf>
    <xf numFmtId="0" fontId="0" fillId="0" borderId="5" xfId="0" applyFont="1" applyFill="1" applyBorder="1" applyAlignment="1">
      <alignment wrapText="1"/>
    </xf>
    <xf numFmtId="165" fontId="0" fillId="0" borderId="55" xfId="0" applyNumberFormat="1" applyFont="1" applyFill="1" applyBorder="1" applyAlignment="1">
      <alignment wrapText="1"/>
    </xf>
    <xf numFmtId="0" fontId="0" fillId="0" borderId="3" xfId="0" applyFont="1" applyFill="1" applyBorder="1" applyAlignment="1">
      <alignment wrapText="1"/>
    </xf>
    <xf numFmtId="0" fontId="37" fillId="0" borderId="13" xfId="0" applyNumberFormat="1" applyFont="1" applyBorder="1" applyAlignment="1">
      <alignment wrapText="1"/>
    </xf>
    <xf numFmtId="0" fontId="58" fillId="0" borderId="63"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5" fontId="37" fillId="0" borderId="10" xfId="0" applyNumberFormat="1" applyFont="1" applyBorder="1" applyAlignment="1">
      <alignment wrapText="1"/>
    </xf>
    <xf numFmtId="0" fontId="58" fillId="0" borderId="49"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37" fillId="0" borderId="59" xfId="0" applyNumberFormat="1" applyFont="1" applyBorder="1" applyAlignment="1">
      <alignment wrapText="1"/>
    </xf>
    <xf numFmtId="165" fontId="37" fillId="19" borderId="50" xfId="0" applyNumberFormat="1" applyFont="1" applyFill="1" applyBorder="1" applyAlignment="1">
      <alignment wrapText="1"/>
    </xf>
    <xf numFmtId="0" fontId="58" fillId="0" borderId="0" xfId="0" applyFont="1" applyBorder="1" applyAlignment="1">
      <alignment wrapText="1"/>
    </xf>
    <xf numFmtId="0" fontId="0" fillId="0" borderId="0" xfId="0" applyFont="1" applyBorder="1" applyAlignment="1">
      <alignment wrapText="1"/>
    </xf>
    <xf numFmtId="165" fontId="37" fillId="19" borderId="0" xfId="0" applyNumberFormat="1" applyFont="1" applyFill="1" applyBorder="1" applyAlignment="1">
      <alignment wrapText="1"/>
    </xf>
    <xf numFmtId="0" fontId="47" fillId="0" borderId="8" xfId="0" applyFont="1" applyFill="1" applyBorder="1" applyAlignment="1">
      <alignment wrapText="1"/>
    </xf>
    <xf numFmtId="0" fontId="37" fillId="19" borderId="68" xfId="0" applyFont="1" applyFill="1" applyBorder="1" applyAlignment="1">
      <alignment wrapText="1"/>
    </xf>
    <xf numFmtId="165" fontId="37" fillId="19" borderId="5" xfId="0" applyNumberFormat="1" applyFont="1" applyFill="1" applyBorder="1" applyAlignment="1">
      <alignment wrapText="1"/>
    </xf>
    <xf numFmtId="165" fontId="0" fillId="19" borderId="5" xfId="0" applyNumberFormat="1" applyFont="1" applyFill="1" applyBorder="1" applyAlignment="1">
      <alignment wrapText="1"/>
    </xf>
    <xf numFmtId="165" fontId="0" fillId="19" borderId="55" xfId="0" applyNumberFormat="1" applyFont="1" applyFill="1" applyBorder="1" applyAlignment="1">
      <alignment wrapText="1"/>
    </xf>
    <xf numFmtId="0" fontId="47" fillId="0" borderId="10" xfId="0" applyFont="1" applyFill="1" applyBorder="1" applyAlignment="1">
      <alignment wrapText="1"/>
    </xf>
    <xf numFmtId="0" fontId="58" fillId="19" borderId="0" xfId="0" applyFont="1" applyFill="1" applyAlignment="1">
      <alignment wrapText="1"/>
    </xf>
    <xf numFmtId="0" fontId="58" fillId="19" borderId="0" xfId="0" applyFont="1" applyFill="1"/>
    <xf numFmtId="0" fontId="37" fillId="19" borderId="34" xfId="0" applyFont="1" applyFill="1" applyBorder="1" applyAlignment="1">
      <alignment wrapText="1"/>
    </xf>
    <xf numFmtId="0" fontId="37" fillId="19" borderId="3" xfId="0" applyFont="1" applyFill="1" applyBorder="1" applyAlignment="1">
      <alignment wrapText="1"/>
    </xf>
    <xf numFmtId="165" fontId="37" fillId="19" borderId="3" xfId="0" applyNumberFormat="1" applyFont="1" applyFill="1" applyBorder="1" applyAlignment="1">
      <alignment wrapText="1"/>
    </xf>
    <xf numFmtId="165" fontId="37" fillId="19" borderId="4" xfId="0" applyNumberFormat="1" applyFont="1" applyFill="1" applyBorder="1" applyAlignment="1">
      <alignment wrapText="1"/>
    </xf>
    <xf numFmtId="165" fontId="0" fillId="19" borderId="13" xfId="0" applyNumberFormat="1" applyFont="1" applyFill="1" applyBorder="1" applyAlignment="1">
      <alignment wrapText="1"/>
    </xf>
    <xf numFmtId="165" fontId="0" fillId="19" borderId="17" xfId="0" applyNumberFormat="1" applyFont="1" applyFill="1" applyBorder="1" applyAlignment="1">
      <alignment wrapText="1"/>
    </xf>
    <xf numFmtId="0" fontId="37" fillId="19" borderId="0" xfId="0" applyFont="1" applyFill="1" applyBorder="1" applyAlignment="1">
      <alignment wrapText="1"/>
    </xf>
    <xf numFmtId="0" fontId="37" fillId="19" borderId="0" xfId="0" applyNumberFormat="1" applyFont="1" applyFill="1" applyBorder="1" applyAlignment="1">
      <alignment wrapText="1"/>
    </xf>
    <xf numFmtId="165" fontId="0" fillId="19" borderId="0" xfId="0" applyNumberFormat="1" applyFont="1" applyFill="1" applyBorder="1" applyAlignment="1">
      <alignment wrapText="1"/>
    </xf>
    <xf numFmtId="165" fontId="58" fillId="22" borderId="39" xfId="0" applyNumberFormat="1" applyFont="1" applyFill="1" applyBorder="1" applyAlignment="1">
      <alignment wrapText="1"/>
    </xf>
    <xf numFmtId="0" fontId="58" fillId="19" borderId="34" xfId="0" applyFont="1" applyFill="1" applyBorder="1" applyAlignment="1">
      <alignment wrapText="1"/>
    </xf>
    <xf numFmtId="0" fontId="37" fillId="19" borderId="4" xfId="0" applyNumberFormat="1" applyFont="1" applyFill="1" applyBorder="1" applyAlignment="1">
      <alignment wrapText="1"/>
    </xf>
    <xf numFmtId="0" fontId="37" fillId="19" borderId="62" xfId="0" applyNumberFormat="1" applyFont="1" applyFill="1" applyBorder="1" applyAlignment="1">
      <alignment wrapText="1"/>
    </xf>
    <xf numFmtId="0" fontId="37" fillId="19" borderId="13" xfId="0" applyNumberFormat="1" applyFont="1" applyFill="1" applyBorder="1" applyAlignment="1">
      <alignment wrapText="1"/>
    </xf>
    <xf numFmtId="165" fontId="37" fillId="19" borderId="17" xfId="0" applyNumberFormat="1" applyFont="1" applyFill="1" applyBorder="1" applyAlignment="1">
      <alignment wrapText="1"/>
    </xf>
    <xf numFmtId="165" fontId="81" fillId="22" borderId="67" xfId="0" applyNumberFormat="1" applyFont="1" applyFill="1" applyBorder="1" applyAlignment="1">
      <alignment wrapText="1"/>
    </xf>
    <xf numFmtId="0" fontId="0" fillId="0" borderId="34" xfId="0" applyFont="1" applyFill="1" applyBorder="1" applyAlignment="1">
      <alignment wrapText="1"/>
    </xf>
    <xf numFmtId="0" fontId="47" fillId="0" borderId="10" xfId="0" applyNumberFormat="1" applyFont="1" applyFill="1" applyBorder="1" applyAlignment="1">
      <alignment horizontal="left"/>
    </xf>
    <xf numFmtId="0" fontId="47" fillId="0" borderId="61" xfId="0" applyNumberFormat="1" applyFont="1" applyFill="1" applyBorder="1" applyAlignment="1">
      <alignment horizontal="left"/>
    </xf>
    <xf numFmtId="0" fontId="0" fillId="19" borderId="3" xfId="0" applyFont="1" applyFill="1" applyBorder="1" applyAlignment="1">
      <alignment wrapText="1"/>
    </xf>
    <xf numFmtId="0" fontId="47" fillId="0" borderId="64" xfId="0" applyNumberFormat="1" applyFont="1" applyFill="1" applyBorder="1" applyAlignment="1">
      <alignment horizontal="left"/>
    </xf>
    <xf numFmtId="0" fontId="25" fillId="0" borderId="34" xfId="0" applyFont="1" applyFill="1" applyBorder="1" applyAlignment="1">
      <alignment wrapText="1"/>
    </xf>
    <xf numFmtId="0" fontId="69" fillId="17" borderId="71" xfId="0" applyFont="1" applyFill="1" applyBorder="1" applyAlignment="1">
      <alignment vertical="center" wrapText="1"/>
    </xf>
    <xf numFmtId="0" fontId="69" fillId="17" borderId="72" xfId="0" applyFont="1" applyFill="1" applyBorder="1" applyAlignment="1">
      <alignment vertical="center" wrapText="1"/>
    </xf>
    <xf numFmtId="0" fontId="69" fillId="17" borderId="21" xfId="0" applyFont="1" applyFill="1" applyBorder="1" applyAlignment="1">
      <alignment vertical="center" wrapText="1"/>
    </xf>
    <xf numFmtId="165" fontId="69" fillId="17" borderId="21" xfId="0" applyNumberFormat="1" applyFont="1" applyFill="1" applyBorder="1" applyAlignment="1">
      <alignment vertical="center" wrapText="1"/>
    </xf>
    <xf numFmtId="0" fontId="69" fillId="17" borderId="21" xfId="0" applyNumberFormat="1" applyFont="1" applyFill="1" applyBorder="1" applyAlignment="1">
      <alignment horizontal="center" vertical="center" wrapText="1"/>
    </xf>
    <xf numFmtId="165" fontId="71" fillId="17" borderId="73" xfId="0" applyNumberFormat="1" applyFont="1" applyFill="1" applyBorder="1" applyAlignment="1">
      <alignment vertical="center" wrapText="1"/>
    </xf>
    <xf numFmtId="0" fontId="0" fillId="19" borderId="34" xfId="0" applyFont="1" applyFill="1" applyBorder="1" applyAlignment="1">
      <alignment wrapText="1"/>
    </xf>
    <xf numFmtId="0" fontId="78" fillId="19" borderId="13" xfId="0" applyNumberFormat="1" applyFont="1" applyFill="1" applyBorder="1" applyAlignment="1">
      <alignment wrapText="1"/>
    </xf>
    <xf numFmtId="0" fontId="37" fillId="19" borderId="49" xfId="0" applyFont="1" applyFill="1" applyBorder="1" applyAlignment="1">
      <alignment wrapText="1"/>
    </xf>
    <xf numFmtId="0" fontId="37" fillId="19" borderId="18" xfId="0" applyFont="1" applyFill="1" applyBorder="1" applyAlignment="1">
      <alignment wrapText="1"/>
    </xf>
    <xf numFmtId="165" fontId="37" fillId="19" borderId="18" xfId="0" applyNumberFormat="1" applyFont="1" applyFill="1" applyBorder="1" applyAlignment="1">
      <alignment wrapText="1"/>
    </xf>
    <xf numFmtId="0" fontId="37" fillId="19" borderId="74" xfId="0" applyNumberFormat="1" applyFont="1" applyFill="1" applyBorder="1" applyAlignment="1">
      <alignment wrapText="1"/>
    </xf>
    <xf numFmtId="0" fontId="37" fillId="19" borderId="75" xfId="0" applyNumberFormat="1" applyFont="1" applyFill="1" applyBorder="1" applyAlignment="1">
      <alignment wrapText="1"/>
    </xf>
    <xf numFmtId="0" fontId="78" fillId="19" borderId="76" xfId="0" applyNumberFormat="1" applyFont="1" applyFill="1" applyBorder="1" applyAlignment="1">
      <alignment wrapText="1"/>
    </xf>
    <xf numFmtId="165" fontId="0" fillId="0" borderId="18" xfId="0" applyNumberFormat="1" applyFont="1" applyFill="1" applyBorder="1" applyAlignment="1">
      <alignment wrapText="1"/>
    </xf>
    <xf numFmtId="0" fontId="78" fillId="19" borderId="0" xfId="0" applyNumberFormat="1" applyFont="1" applyFill="1" applyBorder="1" applyAlignment="1">
      <alignment wrapText="1"/>
    </xf>
    <xf numFmtId="165" fontId="37" fillId="22" borderId="78" xfId="0" applyNumberFormat="1" applyFont="1" applyFill="1" applyBorder="1" applyAlignment="1">
      <alignment wrapText="1"/>
    </xf>
    <xf numFmtId="0" fontId="37" fillId="19" borderId="24" xfId="0" applyFont="1" applyFill="1" applyBorder="1" applyAlignment="1">
      <alignment wrapText="1"/>
    </xf>
    <xf numFmtId="0" fontId="37" fillId="19" borderId="48" xfId="0" applyFont="1" applyFill="1" applyBorder="1" applyAlignment="1">
      <alignment wrapText="1"/>
    </xf>
    <xf numFmtId="165" fontId="58" fillId="0" borderId="48" xfId="0" applyNumberFormat="1" applyFont="1" applyBorder="1" applyAlignment="1">
      <alignment wrapText="1"/>
    </xf>
    <xf numFmtId="0" fontId="58" fillId="0" borderId="57" xfId="0" applyNumberFormat="1" applyFont="1" applyBorder="1" applyAlignment="1">
      <alignment wrapText="1"/>
    </xf>
    <xf numFmtId="0" fontId="58" fillId="0" borderId="70" xfId="0" applyNumberFormat="1" applyFont="1" applyBorder="1" applyAlignment="1">
      <alignment wrapText="1"/>
    </xf>
    <xf numFmtId="0" fontId="37" fillId="19" borderId="59" xfId="0" applyNumberFormat="1" applyFont="1" applyFill="1" applyBorder="1" applyAlignment="1">
      <alignment wrapText="1"/>
    </xf>
    <xf numFmtId="165" fontId="37" fillId="19" borderId="48" xfId="0" applyNumberFormat="1" applyFont="1" applyFill="1" applyBorder="1" applyAlignment="1">
      <alignment wrapText="1"/>
    </xf>
    <xf numFmtId="165" fontId="37" fillId="19" borderId="44" xfId="0" applyNumberFormat="1" applyFont="1" applyFill="1" applyBorder="1" applyAlignment="1">
      <alignment wrapText="1"/>
    </xf>
    <xf numFmtId="165" fontId="47" fillId="0" borderId="5" xfId="0" applyNumberFormat="1" applyFont="1" applyFill="1" applyBorder="1" applyAlignment="1">
      <alignment wrapText="1"/>
    </xf>
    <xf numFmtId="0" fontId="37" fillId="0" borderId="31" xfId="0" applyFont="1" applyFill="1" applyBorder="1" applyAlignment="1">
      <alignment wrapText="1"/>
    </xf>
    <xf numFmtId="165" fontId="58" fillId="0" borderId="31" xfId="0" applyNumberFormat="1" applyFont="1" applyBorder="1" applyAlignment="1">
      <alignment wrapText="1"/>
    </xf>
    <xf numFmtId="0" fontId="58" fillId="0" borderId="31" xfId="0" applyNumberFormat="1" applyFont="1" applyBorder="1" applyAlignment="1">
      <alignment wrapText="1"/>
    </xf>
    <xf numFmtId="0" fontId="37" fillId="0" borderId="31" xfId="0" applyNumberFormat="1" applyFont="1" applyFill="1" applyBorder="1" applyAlignment="1">
      <alignment wrapText="1"/>
    </xf>
    <xf numFmtId="165" fontId="37" fillId="0" borderId="31" xfId="0" applyNumberFormat="1" applyFont="1" applyFill="1" applyBorder="1" applyAlignment="1">
      <alignment wrapText="1"/>
    </xf>
    <xf numFmtId="165" fontId="37" fillId="19" borderId="31" xfId="0" applyNumberFormat="1" applyFont="1" applyFill="1" applyBorder="1" applyAlignment="1">
      <alignment wrapText="1"/>
    </xf>
    <xf numFmtId="0" fontId="78" fillId="22" borderId="56" xfId="0" applyFont="1" applyFill="1" applyBorder="1" applyAlignment="1">
      <alignment wrapText="1"/>
    </xf>
    <xf numFmtId="0" fontId="58" fillId="22" borderId="2" xfId="0" applyFont="1" applyFill="1" applyBorder="1" applyAlignment="1">
      <alignment wrapText="1"/>
    </xf>
    <xf numFmtId="0" fontId="58" fillId="22" borderId="2" xfId="0" applyNumberFormat="1" applyFont="1" applyFill="1" applyBorder="1" applyAlignment="1">
      <alignment wrapText="1"/>
    </xf>
    <xf numFmtId="165" fontId="58" fillId="22" borderId="67" xfId="0" applyNumberFormat="1" applyFont="1" applyFill="1" applyBorder="1" applyAlignment="1">
      <alignment wrapText="1"/>
    </xf>
    <xf numFmtId="0" fontId="0" fillId="19" borderId="23" xfId="0" applyFont="1" applyFill="1" applyBorder="1" applyAlignment="1">
      <alignment wrapText="1"/>
    </xf>
    <xf numFmtId="0" fontId="0" fillId="19" borderId="47" xfId="0" applyFont="1" applyFill="1" applyBorder="1" applyAlignment="1">
      <alignment wrapText="1"/>
    </xf>
    <xf numFmtId="165" fontId="37" fillId="19" borderId="47" xfId="0" applyNumberFormat="1" applyFont="1" applyFill="1" applyBorder="1" applyAlignment="1">
      <alignment wrapText="1"/>
    </xf>
    <xf numFmtId="165" fontId="0" fillId="19" borderId="47" xfId="0" applyNumberFormat="1" applyFont="1" applyFill="1" applyBorder="1" applyAlignment="1">
      <alignment wrapText="1"/>
    </xf>
    <xf numFmtId="165" fontId="0" fillId="19" borderId="41" xfId="0" applyNumberFormat="1" applyFont="1" applyFill="1" applyBorder="1" applyAlignment="1">
      <alignment wrapText="1"/>
    </xf>
    <xf numFmtId="0" fontId="0" fillId="19" borderId="63" xfId="0" applyFont="1" applyFill="1" applyBorder="1" applyAlignment="1">
      <alignment wrapText="1"/>
    </xf>
    <xf numFmtId="0" fontId="0" fillId="19" borderId="10" xfId="0" applyFont="1" applyFill="1" applyBorder="1" applyAlignment="1">
      <alignment wrapText="1"/>
    </xf>
    <xf numFmtId="165" fontId="37" fillId="19" borderId="10" xfId="0" applyNumberFormat="1" applyFont="1" applyFill="1" applyBorder="1" applyAlignment="1">
      <alignment wrapText="1"/>
    </xf>
    <xf numFmtId="165" fontId="0" fillId="19" borderId="10" xfId="0" applyNumberFormat="1" applyFont="1" applyFill="1" applyBorder="1" applyAlignment="1">
      <alignment wrapText="1"/>
    </xf>
    <xf numFmtId="0" fontId="0" fillId="19" borderId="15" xfId="0" applyFont="1" applyFill="1" applyBorder="1" applyAlignment="1">
      <alignment wrapText="1"/>
    </xf>
    <xf numFmtId="0" fontId="0" fillId="19" borderId="0" xfId="0" applyFont="1" applyFill="1" applyBorder="1" applyAlignment="1">
      <alignment wrapText="1"/>
    </xf>
    <xf numFmtId="165" fontId="0" fillId="19" borderId="35" xfId="0" applyNumberFormat="1" applyFont="1" applyFill="1" applyBorder="1" applyAlignment="1">
      <alignment wrapText="1"/>
    </xf>
    <xf numFmtId="0" fontId="0" fillId="19" borderId="49" xfId="0" applyFont="1" applyFill="1" applyBorder="1" applyAlignment="1">
      <alignment wrapText="1"/>
    </xf>
    <xf numFmtId="0" fontId="0" fillId="19" borderId="18" xfId="0" applyFont="1" applyFill="1" applyBorder="1" applyAlignment="1">
      <alignment wrapText="1"/>
    </xf>
    <xf numFmtId="0" fontId="37" fillId="19" borderId="76" xfId="0" applyNumberFormat="1" applyFont="1" applyFill="1" applyBorder="1" applyAlignment="1">
      <alignment wrapText="1"/>
    </xf>
    <xf numFmtId="165" fontId="0" fillId="19" borderId="18" xfId="0" applyNumberFormat="1" applyFont="1" applyFill="1" applyBorder="1" applyAlignment="1">
      <alignment wrapText="1"/>
    </xf>
    <xf numFmtId="165" fontId="0" fillId="19" borderId="50" xfId="0" applyNumberFormat="1" applyFont="1" applyFill="1" applyBorder="1" applyAlignment="1">
      <alignment wrapText="1"/>
    </xf>
    <xf numFmtId="0" fontId="47" fillId="0" borderId="2" xfId="0" applyFont="1" applyFill="1" applyBorder="1" applyAlignment="1">
      <alignment wrapText="1"/>
    </xf>
    <xf numFmtId="0" fontId="0" fillId="0" borderId="0" xfId="0" applyFont="1" applyFill="1" applyBorder="1" applyAlignment="1">
      <alignment horizontal="center" vertical="center" wrapText="1"/>
    </xf>
    <xf numFmtId="0" fontId="59" fillId="0" borderId="79" xfId="0" applyFont="1" applyFill="1" applyBorder="1" applyAlignment="1">
      <alignment horizontal="center" vertical="center"/>
    </xf>
    <xf numFmtId="0" fontId="0" fillId="0" borderId="0" xfId="0" applyFont="1" applyBorder="1" applyAlignment="1">
      <alignment horizontal="center" vertical="center" wrapText="1"/>
    </xf>
    <xf numFmtId="0" fontId="65" fillId="16" borderId="3" xfId="0" applyFont="1" applyFill="1" applyBorder="1" applyAlignment="1">
      <alignment wrapText="1"/>
    </xf>
    <xf numFmtId="0" fontId="47" fillId="16" borderId="34" xfId="0" applyFont="1" applyFill="1" applyBorder="1" applyAlignment="1">
      <alignment wrapText="1"/>
    </xf>
    <xf numFmtId="0" fontId="37" fillId="16" borderId="3" xfId="0" applyFont="1" applyFill="1" applyBorder="1" applyAlignment="1">
      <alignment wrapText="1"/>
    </xf>
    <xf numFmtId="165" fontId="0" fillId="16" borderId="3" xfId="0" applyNumberFormat="1" applyFont="1" applyFill="1" applyBorder="1" applyAlignment="1">
      <alignment wrapText="1"/>
    </xf>
    <xf numFmtId="165" fontId="0" fillId="16" borderId="41" xfId="0" applyNumberFormat="1" applyFont="1" applyFill="1" applyBorder="1" applyAlignment="1">
      <alignment wrapText="1"/>
    </xf>
    <xf numFmtId="0" fontId="47" fillId="16" borderId="80" xfId="0" applyFont="1" applyFill="1" applyBorder="1" applyAlignment="1">
      <alignment vertical="center" wrapText="1"/>
    </xf>
    <xf numFmtId="0" fontId="47" fillId="16" borderId="63" xfId="0" applyFont="1" applyFill="1" applyBorder="1" applyAlignment="1">
      <alignment wrapText="1"/>
    </xf>
    <xf numFmtId="165" fontId="0" fillId="16" borderId="10" xfId="0" applyNumberFormat="1" applyFont="1" applyFill="1" applyBorder="1" applyAlignment="1">
      <alignment wrapText="1"/>
    </xf>
    <xf numFmtId="0" fontId="47" fillId="16" borderId="81" xfId="0" applyFont="1" applyFill="1" applyBorder="1" applyAlignment="1">
      <alignment vertical="center" wrapText="1"/>
    </xf>
    <xf numFmtId="0" fontId="0" fillId="0" borderId="0" xfId="0" applyFont="1" applyAlignment="1">
      <alignment vertical="top"/>
    </xf>
    <xf numFmtId="0" fontId="86" fillId="13" borderId="71" xfId="0" applyFont="1" applyFill="1" applyBorder="1" applyAlignment="1">
      <alignment vertical="center" wrapText="1"/>
    </xf>
    <xf numFmtId="0" fontId="80" fillId="13" borderId="21" xfId="0" applyFont="1" applyFill="1" applyBorder="1" applyAlignment="1">
      <alignment vertical="center" wrapText="1"/>
    </xf>
    <xf numFmtId="165" fontId="80" fillId="13" borderId="21" xfId="0" applyNumberFormat="1" applyFont="1" applyFill="1" applyBorder="1" applyAlignment="1">
      <alignment vertical="center" wrapText="1"/>
    </xf>
    <xf numFmtId="0" fontId="80" fillId="13" borderId="21" xfId="0" applyNumberFormat="1" applyFont="1" applyFill="1" applyBorder="1" applyAlignment="1">
      <alignment horizontal="center" vertical="center" wrapText="1"/>
    </xf>
    <xf numFmtId="165" fontId="87" fillId="13" borderId="21" xfId="0" applyNumberFormat="1" applyFont="1" applyFill="1" applyBorder="1" applyAlignment="1">
      <alignment vertical="center" wrapText="1"/>
    </xf>
    <xf numFmtId="165" fontId="87" fillId="13" borderId="73" xfId="0" applyNumberFormat="1" applyFont="1" applyFill="1" applyBorder="1" applyAlignment="1">
      <alignment vertical="center" wrapText="1"/>
    </xf>
    <xf numFmtId="0" fontId="61" fillId="0" borderId="0" xfId="0" applyFont="1" applyFill="1" applyBorder="1" applyAlignment="1">
      <alignment horizontal="center" vertical="center" wrapText="1"/>
    </xf>
    <xf numFmtId="0" fontId="57" fillId="16" borderId="0" xfId="0" applyFont="1" applyFill="1" applyBorder="1" applyAlignment="1">
      <alignment vertical="center" wrapText="1"/>
    </xf>
    <xf numFmtId="0" fontId="82" fillId="0" borderId="0" xfId="0" applyFont="1" applyAlignment="1">
      <alignment vertical="center" wrapText="1"/>
    </xf>
    <xf numFmtId="0" fontId="78" fillId="0" borderId="0" xfId="0" applyNumberFormat="1" applyFont="1" applyFill="1" applyBorder="1" applyAlignment="1">
      <alignment wrapText="1"/>
    </xf>
    <xf numFmtId="0" fontId="47" fillId="0" borderId="0" xfId="0" applyFont="1" applyFill="1" applyBorder="1" applyAlignment="1">
      <alignment vertical="center" wrapText="1"/>
    </xf>
    <xf numFmtId="0" fontId="0" fillId="0" borderId="0" xfId="0" applyFont="1" applyFill="1" applyBorder="1" applyAlignment="1">
      <alignment vertical="top"/>
    </xf>
    <xf numFmtId="0" fontId="47" fillId="0" borderId="1" xfId="0" applyFont="1" applyFill="1" applyBorder="1"/>
    <xf numFmtId="0" fontId="40" fillId="25" borderId="68" xfId="0" applyFont="1" applyFill="1" applyBorder="1" applyAlignment="1">
      <alignment wrapText="1"/>
    </xf>
    <xf numFmtId="0" fontId="55" fillId="25" borderId="5" xfId="0" applyFont="1" applyFill="1" applyBorder="1" applyAlignment="1">
      <alignment wrapText="1"/>
    </xf>
    <xf numFmtId="0" fontId="40" fillId="25" borderId="5" xfId="0" applyFont="1" applyFill="1" applyBorder="1" applyAlignment="1">
      <alignment wrapText="1"/>
    </xf>
    <xf numFmtId="165" fontId="59" fillId="25" borderId="9" xfId="0" applyNumberFormat="1" applyFont="1" applyFill="1" applyBorder="1" applyAlignment="1">
      <alignment wrapText="1"/>
    </xf>
    <xf numFmtId="0" fontId="59" fillId="25" borderId="82" xfId="0" applyNumberFormat="1" applyFont="1" applyFill="1" applyBorder="1" applyAlignment="1">
      <alignment wrapText="1"/>
    </xf>
    <xf numFmtId="0" fontId="59" fillId="25" borderId="62" xfId="0" applyNumberFormat="1" applyFont="1" applyFill="1" applyBorder="1" applyAlignment="1">
      <alignment wrapText="1"/>
    </xf>
    <xf numFmtId="0" fontId="59" fillId="25" borderId="1" xfId="0" applyNumberFormat="1" applyFont="1" applyFill="1" applyBorder="1" applyAlignment="1">
      <alignment wrapText="1"/>
    </xf>
    <xf numFmtId="0" fontId="59" fillId="25" borderId="83" xfId="0" applyNumberFormat="1" applyFont="1" applyFill="1" applyBorder="1" applyAlignment="1">
      <alignment wrapText="1"/>
    </xf>
    <xf numFmtId="0" fontId="59" fillId="25" borderId="29" xfId="0" applyNumberFormat="1" applyFont="1" applyFill="1" applyBorder="1" applyAlignment="1">
      <alignment wrapText="1"/>
    </xf>
    <xf numFmtId="165" fontId="59" fillId="25" borderId="17" xfId="0" applyNumberFormat="1" applyFont="1" applyFill="1" applyBorder="1" applyAlignment="1">
      <alignment wrapText="1"/>
    </xf>
    <xf numFmtId="0" fontId="78" fillId="16" borderId="30" xfId="0" applyNumberFormat="1" applyFont="1" applyFill="1" applyBorder="1" applyAlignment="1">
      <alignment wrapText="1"/>
    </xf>
    <xf numFmtId="0" fontId="47" fillId="16" borderId="82" xfId="0" applyFont="1" applyFill="1" applyBorder="1" applyAlignment="1">
      <alignment wrapText="1"/>
    </xf>
    <xf numFmtId="0" fontId="0" fillId="0" borderId="0" xfId="0" applyFont="1" applyAlignment="1"/>
    <xf numFmtId="0" fontId="47" fillId="16" borderId="1" xfId="0" applyFont="1" applyFill="1" applyBorder="1" applyAlignment="1">
      <alignment wrapText="1"/>
    </xf>
    <xf numFmtId="0" fontId="40" fillId="25" borderId="34" xfId="0" applyFont="1" applyFill="1" applyBorder="1" applyAlignment="1">
      <alignment wrapText="1"/>
    </xf>
    <xf numFmtId="0" fontId="55" fillId="25" borderId="3" xfId="0" applyFont="1" applyFill="1" applyBorder="1" applyAlignment="1">
      <alignment wrapText="1"/>
    </xf>
    <xf numFmtId="0" fontId="40" fillId="25" borderId="3" xfId="0" applyFont="1" applyFill="1" applyBorder="1" applyAlignment="1">
      <alignment wrapText="1"/>
    </xf>
    <xf numFmtId="165" fontId="59" fillId="25" borderId="3" xfId="0" applyNumberFormat="1" applyFont="1" applyFill="1" applyBorder="1" applyAlignment="1">
      <alignment wrapText="1"/>
    </xf>
    <xf numFmtId="0" fontId="59" fillId="25" borderId="4" xfId="0" applyNumberFormat="1" applyFont="1" applyFill="1" applyBorder="1" applyAlignment="1">
      <alignment wrapText="1"/>
    </xf>
    <xf numFmtId="0" fontId="59" fillId="25" borderId="13" xfId="0" applyNumberFormat="1" applyFont="1" applyFill="1" applyBorder="1" applyAlignment="1">
      <alignment wrapText="1"/>
    </xf>
    <xf numFmtId="0" fontId="47" fillId="19" borderId="34" xfId="0" applyFont="1" applyFill="1" applyBorder="1" applyAlignment="1">
      <alignment wrapText="1"/>
    </xf>
    <xf numFmtId="0" fontId="47" fillId="19" borderId="79" xfId="0" applyFont="1" applyFill="1" applyBorder="1" applyAlignment="1">
      <alignment vertical="center" wrapText="1"/>
    </xf>
    <xf numFmtId="0" fontId="37" fillId="19" borderId="9" xfId="0" applyNumberFormat="1" applyFont="1" applyFill="1" applyBorder="1" applyAlignment="1">
      <alignment wrapText="1"/>
    </xf>
    <xf numFmtId="0" fontId="37" fillId="19" borderId="84" xfId="0" applyNumberFormat="1" applyFont="1" applyFill="1" applyBorder="1" applyAlignment="1">
      <alignment wrapText="1"/>
    </xf>
    <xf numFmtId="0" fontId="78" fillId="19" borderId="29" xfId="0" applyNumberFormat="1" applyFont="1" applyFill="1" applyBorder="1" applyAlignment="1">
      <alignment wrapText="1"/>
    </xf>
    <xf numFmtId="165" fontId="0" fillId="19" borderId="43" xfId="0" applyNumberFormat="1" applyFont="1" applyFill="1" applyBorder="1" applyAlignment="1">
      <alignment wrapText="1"/>
    </xf>
    <xf numFmtId="0" fontId="47" fillId="19" borderId="80" xfId="0" applyFont="1" applyFill="1" applyBorder="1"/>
    <xf numFmtId="0" fontId="0" fillId="19" borderId="0" xfId="0" applyFont="1" applyFill="1"/>
    <xf numFmtId="0" fontId="37" fillId="19" borderId="6" xfId="0" applyNumberFormat="1" applyFont="1" applyFill="1" applyBorder="1" applyAlignment="1">
      <alignment wrapText="1"/>
    </xf>
    <xf numFmtId="0" fontId="37" fillId="19" borderId="60" xfId="0" applyNumberFormat="1" applyFont="1" applyFill="1" applyBorder="1" applyAlignment="1">
      <alignment wrapText="1"/>
    </xf>
    <xf numFmtId="0" fontId="78" fillId="19" borderId="30" xfId="0" applyNumberFormat="1" applyFont="1" applyFill="1" applyBorder="1" applyAlignment="1">
      <alignment wrapText="1"/>
    </xf>
    <xf numFmtId="0" fontId="47" fillId="19" borderId="63" xfId="0" applyFont="1" applyFill="1" applyBorder="1" applyAlignment="1">
      <alignment wrapText="1"/>
    </xf>
    <xf numFmtId="0" fontId="37" fillId="19" borderId="10" xfId="0" applyFont="1" applyFill="1" applyBorder="1" applyAlignment="1">
      <alignment wrapText="1"/>
    </xf>
    <xf numFmtId="165" fontId="47" fillId="0" borderId="47" xfId="0" applyNumberFormat="1" applyFont="1" applyFill="1" applyBorder="1" applyAlignment="1">
      <alignment wrapText="1"/>
    </xf>
    <xf numFmtId="0" fontId="47" fillId="19" borderId="85" xfId="0" applyFont="1" applyFill="1" applyBorder="1"/>
    <xf numFmtId="0" fontId="47" fillId="19" borderId="0" xfId="0" applyFont="1" applyFill="1" applyBorder="1"/>
    <xf numFmtId="0" fontId="47" fillId="19" borderId="31" xfId="0" applyFont="1" applyFill="1" applyBorder="1" applyAlignment="1">
      <alignment wrapText="1"/>
    </xf>
    <xf numFmtId="0" fontId="47" fillId="0" borderId="8" xfId="0" applyFont="1" applyFill="1" applyBorder="1"/>
    <xf numFmtId="0" fontId="76" fillId="24" borderId="69" xfId="0" applyNumberFormat="1" applyFont="1" applyFill="1" applyBorder="1" applyAlignment="1">
      <alignment wrapText="1"/>
    </xf>
    <xf numFmtId="0" fontId="88" fillId="24" borderId="69" xfId="0" applyNumberFormat="1" applyFont="1" applyFill="1" applyBorder="1" applyAlignment="1">
      <alignment wrapText="1"/>
    </xf>
    <xf numFmtId="0" fontId="88" fillId="24" borderId="69" xfId="0" applyFont="1" applyFill="1" applyBorder="1" applyAlignment="1">
      <alignment wrapText="1"/>
    </xf>
    <xf numFmtId="0" fontId="88" fillId="24" borderId="33" xfId="0" applyFont="1" applyFill="1" applyBorder="1" applyAlignment="1">
      <alignment wrapText="1"/>
    </xf>
    <xf numFmtId="0" fontId="61" fillId="0" borderId="0" xfId="0" applyFont="1" applyBorder="1" applyAlignment="1">
      <alignment horizontal="center" vertical="center" wrapText="1"/>
    </xf>
    <xf numFmtId="0" fontId="47" fillId="19" borderId="49" xfId="0" applyFont="1" applyFill="1" applyBorder="1" applyAlignment="1">
      <alignment wrapText="1"/>
    </xf>
    <xf numFmtId="0" fontId="37" fillId="19" borderId="57" xfId="0" applyNumberFormat="1" applyFont="1" applyFill="1" applyBorder="1" applyAlignment="1">
      <alignment wrapText="1"/>
    </xf>
    <xf numFmtId="0" fontId="37" fillId="19" borderId="70" xfId="0" applyNumberFormat="1" applyFont="1" applyFill="1" applyBorder="1" applyAlignment="1">
      <alignment wrapText="1"/>
    </xf>
    <xf numFmtId="0" fontId="78" fillId="19" borderId="59" xfId="0" applyNumberFormat="1" applyFont="1" applyFill="1" applyBorder="1" applyAlignment="1">
      <alignment wrapText="1"/>
    </xf>
    <xf numFmtId="0" fontId="47" fillId="19" borderId="85" xfId="0" applyFont="1" applyFill="1" applyBorder="1" applyAlignment="1">
      <alignment vertical="center" wrapText="1"/>
    </xf>
    <xf numFmtId="0" fontId="47" fillId="19" borderId="21" xfId="0" applyFont="1" applyFill="1" applyBorder="1" applyAlignment="1">
      <alignment wrapText="1"/>
    </xf>
    <xf numFmtId="0" fontId="47" fillId="0" borderId="8" xfId="0" applyFont="1" applyFill="1" applyBorder="1" applyAlignment="1">
      <alignment vertical="center" wrapText="1"/>
    </xf>
    <xf numFmtId="0" fontId="76" fillId="24" borderId="53" xfId="0" applyNumberFormat="1" applyFont="1" applyFill="1" applyBorder="1" applyAlignment="1">
      <alignment wrapText="1"/>
    </xf>
    <xf numFmtId="0" fontId="88" fillId="24" borderId="53" xfId="0" applyNumberFormat="1" applyFont="1" applyFill="1" applyBorder="1" applyAlignment="1">
      <alignment wrapText="1"/>
    </xf>
    <xf numFmtId="0" fontId="88" fillId="24" borderId="53" xfId="0" applyFont="1" applyFill="1" applyBorder="1" applyAlignment="1">
      <alignment wrapText="1"/>
    </xf>
    <xf numFmtId="0" fontId="88" fillId="24" borderId="39" xfId="0" applyFont="1" applyFill="1" applyBorder="1" applyAlignment="1">
      <alignment wrapText="1"/>
    </xf>
    <xf numFmtId="0" fontId="37" fillId="19" borderId="7" xfId="0" applyNumberFormat="1" applyFont="1" applyFill="1" applyBorder="1" applyAlignment="1">
      <alignment wrapText="1"/>
    </xf>
    <xf numFmtId="0" fontId="47" fillId="19" borderId="79" xfId="0" applyFont="1" applyFill="1" applyBorder="1"/>
    <xf numFmtId="0" fontId="37" fillId="16" borderId="7" xfId="0" applyNumberFormat="1" applyFont="1" applyFill="1" applyBorder="1" applyAlignment="1">
      <alignment wrapText="1"/>
    </xf>
    <xf numFmtId="0" fontId="37" fillId="16" borderId="86" xfId="0" applyNumberFormat="1" applyFont="1" applyFill="1" applyBorder="1" applyAlignment="1">
      <alignment wrapText="1"/>
    </xf>
    <xf numFmtId="0" fontId="78" fillId="16" borderId="28" xfId="0" applyNumberFormat="1" applyFont="1" applyFill="1" applyBorder="1" applyAlignment="1">
      <alignment wrapText="1"/>
    </xf>
    <xf numFmtId="165" fontId="37" fillId="16" borderId="47" xfId="0" applyNumberFormat="1" applyFont="1" applyFill="1" applyBorder="1" applyAlignment="1">
      <alignment wrapText="1"/>
    </xf>
    <xf numFmtId="0" fontId="47" fillId="16" borderId="85" xfId="0" applyFont="1" applyFill="1" applyBorder="1" applyAlignment="1">
      <alignment vertical="center" wrapText="1"/>
    </xf>
    <xf numFmtId="0" fontId="0" fillId="0" borderId="0" xfId="0" applyFont="1" applyFill="1"/>
    <xf numFmtId="0" fontId="47" fillId="0" borderId="2" xfId="0" applyFont="1" applyFill="1" applyBorder="1" applyAlignment="1">
      <alignment vertical="center" wrapText="1"/>
    </xf>
    <xf numFmtId="0" fontId="25" fillId="16" borderId="23" xfId="0" applyFont="1" applyFill="1" applyBorder="1" applyAlignment="1">
      <alignment wrapText="1"/>
    </xf>
    <xf numFmtId="0" fontId="0" fillId="16" borderId="47" xfId="0" applyFont="1" applyFill="1" applyBorder="1" applyAlignment="1">
      <alignment wrapText="1"/>
    </xf>
    <xf numFmtId="0" fontId="0" fillId="16" borderId="6" xfId="0" applyFont="1" applyFill="1" applyBorder="1" applyAlignment="1">
      <alignment wrapText="1"/>
    </xf>
    <xf numFmtId="165" fontId="0" fillId="16" borderId="17" xfId="0" applyNumberFormat="1" applyFont="1" applyFill="1" applyBorder="1" applyAlignment="1">
      <alignment wrapText="1"/>
    </xf>
    <xf numFmtId="165" fontId="47" fillId="16" borderId="3" xfId="0" applyNumberFormat="1" applyFont="1" applyFill="1" applyBorder="1" applyAlignment="1">
      <alignment wrapText="1"/>
    </xf>
    <xf numFmtId="0" fontId="25" fillId="19" borderId="34" xfId="0" applyFont="1" applyFill="1" applyBorder="1" applyAlignment="1">
      <alignment wrapText="1"/>
    </xf>
    <xf numFmtId="165" fontId="37" fillId="19" borderId="3" xfId="1" applyNumberFormat="1" applyFont="1" applyFill="1" applyBorder="1" applyAlignment="1">
      <alignment wrapText="1"/>
    </xf>
    <xf numFmtId="0" fontId="47" fillId="19" borderId="10" xfId="0" applyFont="1" applyFill="1" applyBorder="1" applyAlignment="1">
      <alignment wrapText="1"/>
    </xf>
    <xf numFmtId="6" fontId="0" fillId="19" borderId="3" xfId="0" applyNumberFormat="1" applyFont="1" applyFill="1" applyBorder="1" applyAlignment="1">
      <alignment wrapText="1"/>
    </xf>
    <xf numFmtId="165" fontId="0" fillId="19" borderId="45" xfId="0" applyNumberFormat="1" applyFont="1" applyFill="1" applyBorder="1" applyAlignment="1">
      <alignment wrapText="1"/>
    </xf>
    <xf numFmtId="0" fontId="47" fillId="19" borderId="66" xfId="0" applyFont="1" applyFill="1" applyBorder="1" applyAlignment="1">
      <alignment wrapText="1"/>
    </xf>
    <xf numFmtId="0" fontId="0" fillId="19" borderId="4" xfId="0" applyFont="1" applyFill="1" applyBorder="1" applyAlignment="1">
      <alignment wrapText="1"/>
    </xf>
    <xf numFmtId="165" fontId="0" fillId="19" borderId="67" xfId="0" applyNumberFormat="1" applyFont="1" applyFill="1" applyBorder="1" applyAlignment="1">
      <alignment wrapText="1"/>
    </xf>
    <xf numFmtId="0" fontId="66" fillId="0" borderId="63" xfId="0" applyFont="1" applyBorder="1" applyAlignment="1">
      <alignment wrapText="1"/>
    </xf>
    <xf numFmtId="0" fontId="66" fillId="0" borderId="10" xfId="0" applyFont="1" applyBorder="1" applyAlignment="1">
      <alignment wrapText="1"/>
    </xf>
    <xf numFmtId="165" fontId="0" fillId="0" borderId="41" xfId="0" applyNumberFormat="1" applyFont="1" applyFill="1" applyBorder="1" applyAlignment="1">
      <alignment wrapText="1"/>
    </xf>
    <xf numFmtId="0" fontId="47" fillId="0" borderId="64" xfId="0" applyFont="1" applyBorder="1" applyAlignment="1">
      <alignment wrapText="1"/>
    </xf>
    <xf numFmtId="165" fontId="37" fillId="27" borderId="88" xfId="0" applyNumberFormat="1" applyFont="1" applyFill="1" applyBorder="1" applyAlignment="1">
      <alignment wrapText="1"/>
    </xf>
    <xf numFmtId="165" fontId="0" fillId="27" borderId="73" xfId="0" applyNumberFormat="1" applyFont="1" applyFill="1" applyBorder="1" applyAlignment="1">
      <alignment wrapText="1"/>
    </xf>
    <xf numFmtId="0" fontId="80" fillId="0" borderId="31" xfId="0" applyFont="1" applyFill="1" applyBorder="1" applyAlignment="1">
      <alignment horizontal="left" vertical="top" wrapText="1"/>
    </xf>
    <xf numFmtId="0" fontId="80" fillId="0" borderId="0" xfId="0" applyFont="1" applyFill="1" applyBorder="1" applyAlignment="1">
      <alignment horizontal="left" vertical="top" wrapText="1"/>
    </xf>
    <xf numFmtId="165"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0" fontId="37" fillId="0" borderId="0" xfId="0" applyNumberFormat="1" applyFont="1" applyFill="1" applyBorder="1" applyAlignment="1">
      <alignment horizontal="right" wrapText="1"/>
    </xf>
    <xf numFmtId="165" fontId="37"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45" fillId="16" borderId="11" xfId="0" applyFont="1" applyFill="1" applyBorder="1" applyAlignment="1">
      <alignment horizontal="center"/>
    </xf>
    <xf numFmtId="0" fontId="45" fillId="0" borderId="0" xfId="0" applyFont="1" applyBorder="1"/>
    <xf numFmtId="165" fontId="27" fillId="0" borderId="0" xfId="0" applyNumberFormat="1" applyFont="1" applyBorder="1"/>
    <xf numFmtId="0" fontId="27" fillId="0" borderId="0" xfId="0" applyNumberFormat="1" applyFont="1" applyBorder="1"/>
    <xf numFmtId="0" fontId="27" fillId="0" borderId="0" xfId="0" applyNumberFormat="1" applyFont="1" applyBorder="1" applyAlignment="1">
      <alignment horizontal="left"/>
    </xf>
    <xf numFmtId="165" fontId="45" fillId="0" borderId="0" xfId="0" applyNumberFormat="1" applyFont="1" applyBorder="1" applyAlignment="1">
      <alignment horizontal="center"/>
    </xf>
    <xf numFmtId="165" fontId="45" fillId="16" borderId="11" xfId="0" applyNumberFormat="1" applyFont="1" applyFill="1" applyBorder="1" applyAlignment="1">
      <alignment horizontal="right"/>
    </xf>
    <xf numFmtId="0" fontId="58" fillId="0" borderId="0" xfId="0" applyFont="1" applyAlignment="1">
      <alignment vertical="center" wrapText="1"/>
    </xf>
    <xf numFmtId="0" fontId="89" fillId="0" borderId="89" xfId="0" applyFont="1" applyBorder="1" applyAlignment="1">
      <alignment horizontal="center"/>
    </xf>
    <xf numFmtId="0" fontId="89" fillId="0" borderId="0" xfId="0" applyFont="1" applyBorder="1"/>
    <xf numFmtId="165" fontId="90" fillId="0" borderId="0" xfId="0" applyNumberFormat="1" applyFont="1" applyBorder="1"/>
    <xf numFmtId="0" fontId="90" fillId="0" borderId="0" xfId="0" applyNumberFormat="1" applyFont="1" applyBorder="1"/>
    <xf numFmtId="0" fontId="90" fillId="0" borderId="0" xfId="0" applyNumberFormat="1" applyFont="1" applyBorder="1" applyAlignment="1">
      <alignment horizontal="left"/>
    </xf>
    <xf numFmtId="165" fontId="89" fillId="0" borderId="0" xfId="0" applyNumberFormat="1" applyFont="1" applyBorder="1" applyAlignment="1">
      <alignment horizontal="center"/>
    </xf>
    <xf numFmtId="165" fontId="89" fillId="0" borderId="0" xfId="0" applyNumberFormat="1" applyFont="1" applyBorder="1" applyAlignment="1">
      <alignment horizontal="right"/>
    </xf>
    <xf numFmtId="165" fontId="91" fillId="0" borderId="11" xfId="0" applyNumberFormat="1" applyFont="1" applyBorder="1" applyAlignment="1">
      <alignment horizontal="center" wrapText="1"/>
    </xf>
    <xf numFmtId="0" fontId="27" fillId="0" borderId="0" xfId="0" applyFont="1"/>
    <xf numFmtId="165" fontId="91" fillId="0" borderId="11" xfId="0" applyNumberFormat="1" applyFont="1" applyBorder="1" applyAlignment="1">
      <alignment horizontal="right"/>
    </xf>
    <xf numFmtId="0" fontId="0" fillId="0" borderId="0" xfId="0" applyFont="1" applyAlignment="1">
      <alignment vertical="center" wrapText="1"/>
    </xf>
    <xf numFmtId="6" fontId="70" fillId="0" borderId="0" xfId="0" applyNumberFormat="1" applyFont="1" applyFill="1" applyAlignment="1">
      <alignment vertical="center" wrapText="1"/>
    </xf>
    <xf numFmtId="0" fontId="70" fillId="0" borderId="0" xfId="0" applyFont="1" applyFill="1" applyAlignment="1">
      <alignment vertical="center" wrapText="1"/>
    </xf>
    <xf numFmtId="0" fontId="54" fillId="0" borderId="0" xfId="0" applyFont="1" applyFill="1" applyAlignment="1">
      <alignment vertical="center" wrapText="1"/>
    </xf>
    <xf numFmtId="0" fontId="43" fillId="0" borderId="0" xfId="0" applyFont="1" applyFill="1" applyAlignment="1">
      <alignment vertical="center" wrapText="1"/>
    </xf>
    <xf numFmtId="6" fontId="0" fillId="0" borderId="0" xfId="0" applyNumberFormat="1" applyFont="1" applyFill="1" applyAlignment="1">
      <alignment vertical="center" wrapText="1"/>
    </xf>
    <xf numFmtId="0" fontId="43" fillId="0" borderId="0" xfId="0" applyFont="1"/>
    <xf numFmtId="0" fontId="43" fillId="0" borderId="0" xfId="0" applyFont="1" applyAlignment="1">
      <alignment vertical="center" wrapText="1"/>
    </xf>
    <xf numFmtId="0" fontId="43" fillId="0" borderId="0" xfId="0" applyFont="1" applyAlignment="1">
      <alignment wrapText="1"/>
    </xf>
    <xf numFmtId="0" fontId="37" fillId="0" borderId="0" xfId="0" applyFont="1" applyAlignment="1">
      <alignment vertical="center" wrapText="1"/>
    </xf>
    <xf numFmtId="0" fontId="70" fillId="0" borderId="0" xfId="0" applyFont="1" applyAlignment="1">
      <alignment vertical="center" wrapText="1"/>
    </xf>
    <xf numFmtId="0" fontId="96" fillId="0" borderId="0" xfId="0" applyFont="1" applyFill="1"/>
    <xf numFmtId="0" fontId="93" fillId="0" borderId="0" xfId="0" applyFont="1" applyFill="1"/>
    <xf numFmtId="0" fontId="93" fillId="0" borderId="68" xfId="0" applyFont="1" applyFill="1" applyBorder="1" applyAlignment="1">
      <alignment horizontal="center" vertical="center" wrapText="1"/>
    </xf>
    <xf numFmtId="0" fontId="93" fillId="19" borderId="5" xfId="0" applyFont="1" applyFill="1" applyBorder="1" applyAlignment="1">
      <alignment horizontal="center" vertical="center"/>
    </xf>
    <xf numFmtId="0" fontId="93" fillId="0" borderId="55" xfId="0" applyFont="1" applyFill="1" applyBorder="1" applyAlignment="1">
      <alignment wrapText="1"/>
    </xf>
    <xf numFmtId="0" fontId="93" fillId="0" borderId="0" xfId="0" applyFont="1" applyFill="1" applyAlignment="1">
      <alignment wrapText="1"/>
    </xf>
    <xf numFmtId="0" fontId="93" fillId="0" borderId="34" xfId="0" applyFont="1" applyFill="1" applyBorder="1" applyAlignment="1">
      <alignment wrapText="1"/>
    </xf>
    <xf numFmtId="4" fontId="93" fillId="0" borderId="3" xfId="0" applyNumberFormat="1" applyFont="1" applyFill="1" applyBorder="1"/>
    <xf numFmtId="0" fontId="93" fillId="0" borderId="17" xfId="0" applyFont="1" applyFill="1" applyBorder="1"/>
    <xf numFmtId="0" fontId="94" fillId="12" borderId="34" xfId="0" applyFont="1" applyFill="1" applyBorder="1" applyAlignment="1">
      <alignment wrapText="1"/>
    </xf>
    <xf numFmtId="4" fontId="94" fillId="12" borderId="3" xfId="0" applyNumberFormat="1" applyFont="1" applyFill="1" applyBorder="1"/>
    <xf numFmtId="0" fontId="94" fillId="0" borderId="0" xfId="0" applyFont="1" applyFill="1"/>
    <xf numFmtId="0" fontId="94" fillId="0" borderId="0" xfId="0" applyFont="1" applyFill="1" applyAlignment="1">
      <alignment wrapText="1"/>
    </xf>
    <xf numFmtId="0" fontId="93" fillId="0" borderId="49" xfId="0" applyFont="1" applyFill="1" applyBorder="1" applyAlignment="1">
      <alignment wrapText="1"/>
    </xf>
    <xf numFmtId="4" fontId="93" fillId="0" borderId="18" xfId="0" applyNumberFormat="1" applyFont="1" applyFill="1" applyBorder="1"/>
    <xf numFmtId="0" fontId="93" fillId="0" borderId="50" xfId="0" applyFont="1" applyFill="1" applyBorder="1"/>
    <xf numFmtId="0" fontId="97" fillId="0" borderId="0" xfId="0" applyFont="1" applyFill="1" applyBorder="1" applyAlignment="1">
      <alignment wrapText="1"/>
    </xf>
    <xf numFmtId="4" fontId="93" fillId="0" borderId="0" xfId="0" applyNumberFormat="1" applyFont="1" applyFill="1" applyBorder="1"/>
    <xf numFmtId="2" fontId="98" fillId="0" borderId="0" xfId="0" applyNumberFormat="1" applyFont="1" applyFill="1" applyAlignment="1">
      <alignment horizontal="right"/>
    </xf>
    <xf numFmtId="0" fontId="93" fillId="0" borderId="0" xfId="0" applyFont="1" applyFill="1" applyAlignment="1">
      <alignment horizontal="left" wrapText="1"/>
    </xf>
    <xf numFmtId="0" fontId="0" fillId="16" borderId="35" xfId="0" applyFill="1" applyBorder="1" applyAlignment="1">
      <alignment horizontal="left" wrapText="1"/>
    </xf>
    <xf numFmtId="0" fontId="94" fillId="0" borderId="0" xfId="0" applyFont="1" applyBorder="1" applyAlignment="1">
      <alignment horizontal="left"/>
    </xf>
    <xf numFmtId="0" fontId="0" fillId="16" borderId="37" xfId="0" applyFill="1" applyBorder="1" applyAlignment="1">
      <alignment horizontal="left"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3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1" xfId="0" applyNumberFormat="1" applyFont="1" applyFill="1" applyBorder="1" applyAlignment="1">
      <alignment horizontal="center" wrapText="1"/>
    </xf>
    <xf numFmtId="3" fontId="25" fillId="5" borderId="41" xfId="0" applyNumberFormat="1" applyFont="1" applyFill="1" applyBorder="1" applyAlignment="1">
      <alignment horizontal="center" wrapText="1"/>
    </xf>
    <xf numFmtId="3" fontId="25" fillId="5" borderId="44" xfId="0" applyNumberFormat="1" applyFont="1" applyFill="1" applyBorder="1" applyAlignment="1">
      <alignment horizontal="center" wrapText="1"/>
    </xf>
    <xf numFmtId="0" fontId="5" fillId="5" borderId="40"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0" fillId="5" borderId="43" xfId="0" applyFill="1" applyBorder="1" applyAlignment="1">
      <alignment vertical="center"/>
    </xf>
    <xf numFmtId="0" fontId="0" fillId="5" borderId="44"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5" fillId="5" borderId="22"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2"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4" xfId="0" applyFont="1" applyFill="1" applyBorder="1" applyAlignment="1">
      <alignment horizontal="center" vertical="top" wrapText="1"/>
    </xf>
    <xf numFmtId="0" fontId="14"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1" xfId="0" applyFont="1" applyBorder="1" applyAlignment="1">
      <alignment horizontal="center"/>
    </xf>
    <xf numFmtId="0" fontId="29" fillId="10" borderId="12" xfId="0" applyFont="1" applyFill="1" applyBorder="1" applyAlignment="1">
      <alignment horizontal="left" vertical="center"/>
    </xf>
    <xf numFmtId="0" fontId="29" fillId="10" borderId="21" xfId="0" applyFont="1" applyFill="1" applyBorder="1" applyAlignment="1">
      <alignment horizontal="left" vertical="center"/>
    </xf>
    <xf numFmtId="0" fontId="29" fillId="10"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94" fillId="0" borderId="0" xfId="0" applyFont="1" applyFill="1" applyAlignment="1">
      <alignment horizontal="left" vertical="top" wrapText="1"/>
    </xf>
    <xf numFmtId="0" fontId="93" fillId="0" borderId="0" xfId="0" applyFont="1" applyFill="1" applyAlignment="1">
      <alignment horizontal="left" wrapText="1"/>
    </xf>
    <xf numFmtId="0" fontId="95" fillId="16" borderId="71" xfId="0" applyFont="1" applyFill="1" applyBorder="1" applyAlignment="1">
      <alignment horizontal="center" vertical="center" wrapText="1"/>
    </xf>
    <xf numFmtId="0" fontId="95" fillId="16" borderId="88" xfId="0" applyFont="1" applyFill="1" applyBorder="1" applyAlignment="1">
      <alignment horizontal="center" vertical="center" wrapText="1"/>
    </xf>
    <xf numFmtId="0" fontId="95" fillId="16" borderId="73" xfId="0" applyFont="1" applyFill="1" applyBorder="1" applyAlignment="1">
      <alignment horizontal="center" vertical="center" wrapText="1"/>
    </xf>
    <xf numFmtId="0" fontId="37" fillId="19" borderId="4" xfId="1" applyNumberFormat="1" applyFont="1" applyFill="1" applyBorder="1" applyAlignment="1">
      <alignment horizontal="center" wrapText="1"/>
    </xf>
    <xf numFmtId="0" fontId="37" fillId="19" borderId="2" xfId="1" applyNumberFormat="1" applyFont="1" applyFill="1" applyBorder="1" applyAlignment="1">
      <alignment horizontal="center" wrapText="1"/>
    </xf>
    <xf numFmtId="0" fontId="37" fillId="19" borderId="13" xfId="1" applyNumberFormat="1" applyFont="1" applyFill="1" applyBorder="1" applyAlignment="1">
      <alignment horizontal="center" wrapText="1"/>
    </xf>
    <xf numFmtId="0" fontId="37" fillId="0" borderId="7" xfId="0" applyNumberFormat="1" applyFont="1" applyBorder="1" applyAlignment="1">
      <alignment horizontal="center" wrapText="1"/>
    </xf>
    <xf numFmtId="0" fontId="37" fillId="0" borderId="8" xfId="0" applyNumberFormat="1" applyFont="1" applyBorder="1" applyAlignment="1">
      <alignment horizontal="center" wrapText="1"/>
    </xf>
    <xf numFmtId="0" fontId="37" fillId="0" borderId="28" xfId="0" applyNumberFormat="1" applyFont="1" applyBorder="1" applyAlignment="1">
      <alignment horizontal="center" wrapText="1"/>
    </xf>
    <xf numFmtId="0" fontId="80" fillId="27" borderId="12" xfId="0" applyFont="1" applyFill="1" applyBorder="1" applyAlignment="1">
      <alignment wrapText="1"/>
    </xf>
    <xf numFmtId="0" fontId="80" fillId="27" borderId="21" xfId="0" applyFont="1" applyFill="1" applyBorder="1" applyAlignment="1">
      <alignment wrapText="1"/>
    </xf>
    <xf numFmtId="0" fontId="80" fillId="27" borderId="87" xfId="0" applyFont="1" applyFill="1" applyBorder="1" applyAlignment="1">
      <alignment wrapText="1"/>
    </xf>
    <xf numFmtId="0" fontId="80" fillId="27" borderId="72" xfId="0" applyNumberFormat="1" applyFont="1" applyFill="1" applyBorder="1" applyAlignment="1">
      <alignment horizontal="center" wrapText="1"/>
    </xf>
    <xf numFmtId="0" fontId="80" fillId="27" borderId="21" xfId="0" applyNumberFormat="1" applyFont="1" applyFill="1" applyBorder="1" applyAlignment="1">
      <alignment horizontal="center" wrapText="1"/>
    </xf>
    <xf numFmtId="0" fontId="80" fillId="27" borderId="87" xfId="0" applyNumberFormat="1" applyFont="1" applyFill="1" applyBorder="1" applyAlignment="1">
      <alignment horizontal="center" wrapText="1"/>
    </xf>
    <xf numFmtId="0" fontId="37" fillId="16" borderId="4" xfId="0" applyNumberFormat="1" applyFont="1" applyFill="1" applyBorder="1" applyAlignment="1">
      <alignment horizontal="center" wrapText="1"/>
    </xf>
    <xf numFmtId="0" fontId="37" fillId="16" borderId="2" xfId="0" applyNumberFormat="1" applyFont="1" applyFill="1" applyBorder="1" applyAlignment="1">
      <alignment horizontal="center" wrapText="1"/>
    </xf>
    <xf numFmtId="0" fontId="37" fillId="19" borderId="4" xfId="0" applyNumberFormat="1" applyFont="1" applyFill="1" applyBorder="1" applyAlignment="1">
      <alignment horizontal="center" wrapText="1"/>
    </xf>
    <xf numFmtId="0" fontId="37" fillId="19" borderId="2" xfId="0" applyNumberFormat="1" applyFont="1" applyFill="1" applyBorder="1" applyAlignment="1">
      <alignment horizontal="center" wrapText="1"/>
    </xf>
    <xf numFmtId="0" fontId="37" fillId="19" borderId="13" xfId="0" applyNumberFormat="1" applyFont="1" applyFill="1" applyBorder="1" applyAlignment="1">
      <alignment horizontal="center" wrapText="1"/>
    </xf>
    <xf numFmtId="0" fontId="78" fillId="22" borderId="56" xfId="0" applyFont="1" applyFill="1" applyBorder="1" applyAlignment="1">
      <alignment horizontal="left" wrapText="1"/>
    </xf>
    <xf numFmtId="0" fontId="78" fillId="22" borderId="2" xfId="0" applyFont="1" applyFill="1" applyBorder="1" applyAlignment="1">
      <alignment horizontal="left" wrapText="1"/>
    </xf>
    <xf numFmtId="0" fontId="78" fillId="22" borderId="67" xfId="0" applyFont="1" applyFill="1" applyBorder="1" applyAlignment="1">
      <alignment horizontal="left" wrapText="1"/>
    </xf>
    <xf numFmtId="0" fontId="63" fillId="23" borderId="38" xfId="0" applyFont="1" applyFill="1" applyBorder="1" applyAlignment="1">
      <alignment horizontal="center" vertical="center" wrapText="1"/>
    </xf>
    <xf numFmtId="0" fontId="63" fillId="23" borderId="53" xfId="0" applyFont="1" applyFill="1" applyBorder="1" applyAlignment="1">
      <alignment horizontal="center" vertical="center" wrapText="1"/>
    </xf>
    <xf numFmtId="0" fontId="63" fillId="23" borderId="39" xfId="0" applyFont="1" applyFill="1" applyBorder="1" applyAlignment="1">
      <alignment horizontal="center" vertical="center" wrapText="1"/>
    </xf>
    <xf numFmtId="0" fontId="76" fillId="13" borderId="54" xfId="0" applyFont="1" applyFill="1" applyBorder="1" applyAlignment="1">
      <alignment horizontal="left" wrapText="1"/>
    </xf>
    <xf numFmtId="0" fontId="76" fillId="13" borderId="1" xfId="0" applyFont="1" applyFill="1" applyBorder="1" applyAlignment="1">
      <alignment horizontal="left" wrapText="1"/>
    </xf>
    <xf numFmtId="0" fontId="76" fillId="13" borderId="45" xfId="0" applyFont="1" applyFill="1" applyBorder="1" applyAlignment="1">
      <alignment horizontal="left" wrapText="1"/>
    </xf>
    <xf numFmtId="0" fontId="37" fillId="16" borderId="13" xfId="0" applyNumberFormat="1" applyFont="1" applyFill="1" applyBorder="1" applyAlignment="1">
      <alignment horizontal="center" wrapText="1"/>
    </xf>
    <xf numFmtId="0" fontId="37" fillId="16" borderId="7" xfId="0" applyNumberFormat="1" applyFont="1" applyFill="1" applyBorder="1" applyAlignment="1">
      <alignment horizontal="center" wrapText="1"/>
    </xf>
    <xf numFmtId="0" fontId="37" fillId="16" borderId="8" xfId="0" applyNumberFormat="1" applyFont="1" applyFill="1" applyBorder="1" applyAlignment="1">
      <alignment horizontal="center" wrapText="1"/>
    </xf>
    <xf numFmtId="0" fontId="37" fillId="16" borderId="28" xfId="0" applyNumberFormat="1" applyFont="1" applyFill="1" applyBorder="1" applyAlignment="1">
      <alignment horizontal="center" wrapText="1"/>
    </xf>
    <xf numFmtId="0" fontId="76" fillId="24" borderId="38" xfId="0" applyFont="1" applyFill="1" applyBorder="1" applyAlignment="1">
      <alignment horizontal="left" wrapText="1"/>
    </xf>
    <xf numFmtId="0" fontId="76" fillId="24" borderId="53" xfId="0" applyFont="1" applyFill="1" applyBorder="1" applyAlignment="1">
      <alignment horizontal="left" wrapText="1"/>
    </xf>
    <xf numFmtId="0" fontId="76" fillId="24" borderId="39" xfId="0" applyFont="1" applyFill="1" applyBorder="1" applyAlignment="1">
      <alignment horizontal="left" wrapText="1"/>
    </xf>
    <xf numFmtId="0" fontId="76" fillId="24" borderId="54" xfId="0" applyFont="1" applyFill="1" applyBorder="1" applyAlignment="1">
      <alignment wrapText="1"/>
    </xf>
    <xf numFmtId="0" fontId="76" fillId="24" borderId="53" xfId="0" applyFont="1" applyFill="1" applyBorder="1" applyAlignment="1">
      <alignment wrapText="1"/>
    </xf>
    <xf numFmtId="0" fontId="63" fillId="26" borderId="38" xfId="0" applyFont="1" applyFill="1" applyBorder="1" applyAlignment="1">
      <alignment horizontal="center" vertical="center" wrapText="1"/>
    </xf>
    <xf numFmtId="0" fontId="63" fillId="26" borderId="53" xfId="0" applyFont="1" applyFill="1" applyBorder="1" applyAlignment="1">
      <alignment horizontal="center" vertical="center" wrapText="1"/>
    </xf>
    <xf numFmtId="0" fontId="63" fillId="26" borderId="69" xfId="0" applyFont="1" applyFill="1" applyBorder="1" applyAlignment="1">
      <alignment horizontal="center" vertical="center" wrapText="1"/>
    </xf>
    <xf numFmtId="0" fontId="63" fillId="26" borderId="39" xfId="0" applyFont="1" applyFill="1" applyBorder="1" applyAlignment="1">
      <alignment horizontal="center" vertical="center" wrapText="1"/>
    </xf>
    <xf numFmtId="0" fontId="79" fillId="22" borderId="38" xfId="0" applyFont="1" applyFill="1" applyBorder="1" applyAlignment="1">
      <alignment wrapText="1"/>
    </xf>
    <xf numFmtId="0" fontId="79" fillId="22" borderId="53" xfId="0" applyFont="1" applyFill="1" applyBorder="1" applyAlignment="1">
      <alignment wrapText="1"/>
    </xf>
    <xf numFmtId="0" fontId="61" fillId="0" borderId="0" xfId="0" applyFont="1" applyFill="1" applyAlignment="1">
      <alignment horizontal="center" vertical="center" wrapText="1"/>
    </xf>
    <xf numFmtId="0" fontId="61" fillId="0" borderId="23" xfId="0" applyFont="1" applyFill="1" applyBorder="1" applyAlignment="1">
      <alignment horizontal="center" vertical="center" wrapText="1"/>
    </xf>
    <xf numFmtId="0" fontId="37" fillId="0" borderId="4" xfId="0" applyNumberFormat="1" applyFont="1" applyFill="1" applyBorder="1" applyAlignment="1">
      <alignment horizontal="center" wrapText="1"/>
    </xf>
    <xf numFmtId="0" fontId="37" fillId="0" borderId="2" xfId="0" applyNumberFormat="1" applyFont="1" applyFill="1" applyBorder="1" applyAlignment="1">
      <alignment horizontal="center" wrapText="1"/>
    </xf>
    <xf numFmtId="0" fontId="37" fillId="0" borderId="13" xfId="0" applyNumberFormat="1" applyFont="1" applyFill="1" applyBorder="1" applyAlignment="1">
      <alignment horizontal="center" wrapText="1"/>
    </xf>
    <xf numFmtId="0" fontId="77" fillId="21" borderId="38" xfId="0" applyFont="1" applyFill="1" applyBorder="1" applyAlignment="1">
      <alignment horizontal="center" vertical="center" wrapText="1"/>
    </xf>
    <xf numFmtId="0" fontId="77" fillId="21" borderId="53" xfId="0" applyFont="1" applyFill="1" applyBorder="1" applyAlignment="1">
      <alignment horizontal="center" vertical="center" wrapText="1"/>
    </xf>
    <xf numFmtId="0" fontId="77" fillId="21" borderId="69" xfId="0" applyFont="1" applyFill="1" applyBorder="1" applyAlignment="1">
      <alignment horizontal="center" vertical="center" wrapText="1"/>
    </xf>
    <xf numFmtId="0" fontId="77" fillId="21" borderId="39" xfId="0" applyFont="1" applyFill="1" applyBorder="1" applyAlignment="1">
      <alignment horizontal="center" vertical="center" wrapText="1"/>
    </xf>
    <xf numFmtId="0" fontId="37" fillId="19" borderId="7" xfId="0" applyNumberFormat="1" applyFont="1" applyFill="1" applyBorder="1" applyAlignment="1">
      <alignment horizontal="center" wrapText="1"/>
    </xf>
    <xf numFmtId="0" fontId="37" fillId="19" borderId="8" xfId="0" applyNumberFormat="1" applyFont="1" applyFill="1" applyBorder="1" applyAlignment="1">
      <alignment horizontal="center" wrapText="1"/>
    </xf>
    <xf numFmtId="0" fontId="37" fillId="19" borderId="28" xfId="0" applyNumberFormat="1" applyFont="1" applyFill="1" applyBorder="1" applyAlignment="1">
      <alignment horizontal="center" wrapText="1"/>
    </xf>
    <xf numFmtId="0" fontId="76" fillId="14" borderId="38" xfId="0" applyFont="1" applyFill="1" applyBorder="1" applyAlignment="1">
      <alignment wrapText="1"/>
    </xf>
    <xf numFmtId="0" fontId="76" fillId="14" borderId="53" xfId="0" applyFont="1" applyFill="1" applyBorder="1" applyAlignment="1">
      <alignment wrapText="1"/>
    </xf>
    <xf numFmtId="0" fontId="76" fillId="14" borderId="69" xfId="0" applyFont="1" applyFill="1" applyBorder="1" applyAlignment="1">
      <alignment wrapText="1"/>
    </xf>
    <xf numFmtId="0" fontId="79" fillId="22" borderId="69" xfId="0" applyFont="1" applyFill="1" applyBorder="1" applyAlignment="1">
      <alignment wrapText="1"/>
    </xf>
    <xf numFmtId="0" fontId="58" fillId="22" borderId="56" xfId="0" applyFont="1" applyFill="1" applyBorder="1" applyAlignment="1">
      <alignment wrapText="1"/>
    </xf>
    <xf numFmtId="0" fontId="58" fillId="22" borderId="2" xfId="0" applyFont="1" applyFill="1" applyBorder="1" applyAlignment="1">
      <alignment wrapText="1"/>
    </xf>
    <xf numFmtId="0" fontId="58" fillId="22" borderId="0" xfId="0" applyFont="1" applyFill="1" applyBorder="1" applyAlignment="1">
      <alignment wrapText="1"/>
    </xf>
    <xf numFmtId="0" fontId="58" fillId="22" borderId="8" xfId="0" applyFont="1" applyFill="1" applyBorder="1" applyAlignment="1">
      <alignment wrapText="1"/>
    </xf>
    <xf numFmtId="0" fontId="79" fillId="22" borderId="77" xfId="0" applyFont="1" applyFill="1" applyBorder="1" applyAlignment="1">
      <alignment wrapText="1"/>
    </xf>
    <xf numFmtId="0" fontId="25" fillId="15" borderId="56" xfId="0" applyFont="1" applyFill="1" applyBorder="1" applyAlignment="1">
      <alignment wrapText="1"/>
    </xf>
    <xf numFmtId="0" fontId="25" fillId="15" borderId="2" xfId="0" applyFont="1" applyFill="1" applyBorder="1" applyAlignment="1">
      <alignment wrapText="1"/>
    </xf>
    <xf numFmtId="0" fontId="76" fillId="18" borderId="38" xfId="0" applyFont="1" applyFill="1" applyBorder="1" applyAlignment="1">
      <alignment wrapText="1"/>
    </xf>
    <xf numFmtId="0" fontId="76" fillId="18" borderId="53" xfId="0" applyFont="1" applyFill="1" applyBorder="1" applyAlignment="1">
      <alignment wrapText="1"/>
    </xf>
    <xf numFmtId="0" fontId="76" fillId="18" borderId="69" xfId="0" applyFont="1" applyFill="1" applyBorder="1" applyAlignment="1">
      <alignment wrapText="1"/>
    </xf>
    <xf numFmtId="0" fontId="76" fillId="18" borderId="54" xfId="0" applyFont="1" applyFill="1" applyBorder="1" applyAlignment="1">
      <alignment wrapText="1"/>
    </xf>
    <xf numFmtId="0" fontId="77" fillId="20" borderId="54" xfId="0" applyFont="1" applyFill="1" applyBorder="1" applyAlignment="1">
      <alignment horizontal="center" vertical="center" wrapText="1"/>
    </xf>
    <xf numFmtId="0" fontId="77" fillId="20" borderId="53" xfId="0" applyFont="1" applyFill="1" applyBorder="1" applyAlignment="1">
      <alignment horizontal="center" vertical="center" wrapText="1"/>
    </xf>
    <xf numFmtId="0" fontId="77" fillId="20" borderId="69" xfId="0" applyFont="1" applyFill="1" applyBorder="1" applyAlignment="1">
      <alignment horizontal="center" vertical="center" wrapText="1"/>
    </xf>
    <xf numFmtId="0" fontId="77" fillId="20" borderId="39" xfId="0" applyFont="1" applyFill="1" applyBorder="1" applyAlignment="1">
      <alignment horizontal="center" vertical="center" wrapText="1"/>
    </xf>
    <xf numFmtId="0" fontId="63" fillId="14" borderId="38" xfId="0" applyFont="1" applyFill="1" applyBorder="1" applyAlignment="1">
      <alignment horizontal="center" vertical="center"/>
    </xf>
    <xf numFmtId="0" fontId="63" fillId="14" borderId="53" xfId="0" applyFont="1" applyFill="1" applyBorder="1" applyAlignment="1">
      <alignment horizontal="center" vertical="center"/>
    </xf>
    <xf numFmtId="0" fontId="63" fillId="14" borderId="39" xfId="0" applyFont="1" applyFill="1" applyBorder="1" applyAlignment="1">
      <alignment horizontal="center" vertical="center"/>
    </xf>
    <xf numFmtId="0" fontId="45" fillId="15" borderId="54" xfId="0" applyFont="1" applyFill="1" applyBorder="1" applyAlignment="1">
      <alignment horizontal="left" wrapText="1"/>
    </xf>
    <xf numFmtId="0" fontId="45" fillId="15" borderId="1" xfId="0" applyFont="1" applyFill="1" applyBorder="1" applyAlignment="1">
      <alignment horizontal="left" wrapText="1"/>
    </xf>
    <xf numFmtId="0" fontId="37" fillId="16" borderId="9" xfId="1" applyNumberFormat="1" applyFont="1" applyFill="1" applyBorder="1" applyAlignment="1">
      <alignment horizontal="center" wrapText="1"/>
    </xf>
    <xf numFmtId="0" fontId="37" fillId="16" borderId="1" xfId="1" applyNumberFormat="1" applyFont="1" applyFill="1" applyBorder="1" applyAlignment="1">
      <alignment horizontal="center" wrapText="1"/>
    </xf>
    <xf numFmtId="0" fontId="37" fillId="16" borderId="29" xfId="1" applyNumberFormat="1" applyFont="1" applyFill="1" applyBorder="1" applyAlignment="1">
      <alignment horizontal="center" wrapText="1"/>
    </xf>
    <xf numFmtId="0" fontId="45" fillId="15" borderId="56" xfId="0" applyFont="1" applyFill="1" applyBorder="1" applyAlignment="1">
      <alignment wrapText="1"/>
    </xf>
    <xf numFmtId="0" fontId="45" fillId="15" borderId="2" xfId="0" applyFont="1" applyFill="1" applyBorder="1" applyAlignment="1">
      <alignment wrapText="1"/>
    </xf>
    <xf numFmtId="0" fontId="45" fillId="15" borderId="13" xfId="0" applyFont="1" applyFill="1" applyBorder="1" applyAlignment="1">
      <alignment wrapText="1"/>
    </xf>
    <xf numFmtId="0" fontId="37" fillId="0" borderId="57" xfId="0" applyNumberFormat="1" applyFont="1" applyFill="1" applyBorder="1" applyAlignment="1">
      <alignment horizontal="center" wrapText="1"/>
    </xf>
    <xf numFmtId="0" fontId="37" fillId="0" borderId="58" xfId="0" applyNumberFormat="1" applyFont="1" applyFill="1" applyBorder="1" applyAlignment="1">
      <alignment horizontal="center" wrapText="1"/>
    </xf>
    <xf numFmtId="0" fontId="37" fillId="0" borderId="59" xfId="0" applyNumberFormat="1" applyFont="1" applyFill="1" applyBorder="1" applyAlignment="1">
      <alignment horizontal="center" wrapText="1"/>
    </xf>
    <xf numFmtId="0" fontId="63" fillId="14" borderId="38" xfId="0" applyFont="1" applyFill="1" applyBorder="1" applyAlignment="1">
      <alignment horizontal="center" vertical="center" wrapText="1"/>
    </xf>
    <xf numFmtId="0" fontId="63" fillId="14" borderId="53" xfId="0" applyFont="1" applyFill="1" applyBorder="1" applyAlignment="1">
      <alignment horizontal="center" vertical="center" wrapText="1"/>
    </xf>
    <xf numFmtId="0" fontId="63" fillId="14" borderId="39" xfId="0" applyFont="1" applyFill="1" applyBorder="1" applyAlignment="1">
      <alignment horizontal="center" vertical="center" wrapText="1"/>
    </xf>
    <xf numFmtId="0" fontId="45" fillId="15" borderId="54" xfId="0" applyFont="1" applyFill="1" applyBorder="1" applyAlignment="1">
      <alignment wrapText="1"/>
    </xf>
    <xf numFmtId="0" fontId="45" fillId="15" borderId="1" xfId="0" applyFont="1" applyFill="1" applyBorder="1" applyAlignment="1">
      <alignment wrapText="1"/>
    </xf>
    <xf numFmtId="0" fontId="45" fillId="15" borderId="0" xfId="0" applyFont="1" applyFill="1" applyBorder="1" applyAlignment="1">
      <alignment wrapText="1"/>
    </xf>
    <xf numFmtId="0" fontId="45" fillId="15" borderId="29" xfId="0" applyFont="1" applyFill="1" applyBorder="1" applyAlignment="1">
      <alignment wrapText="1"/>
    </xf>
    <xf numFmtId="0" fontId="45" fillId="15" borderId="8" xfId="0" applyFont="1" applyFill="1" applyBorder="1" applyAlignment="1">
      <alignment wrapText="1"/>
    </xf>
    <xf numFmtId="0" fontId="0" fillId="0" borderId="12" xfId="0" applyFont="1" applyBorder="1" applyAlignment="1">
      <alignment horizontal="left"/>
    </xf>
    <xf numFmtId="0" fontId="0" fillId="0" borderId="21" xfId="0" applyFont="1" applyBorder="1" applyAlignment="1">
      <alignment horizontal="left"/>
    </xf>
    <xf numFmtId="0" fontId="0" fillId="0" borderId="20" xfId="0" applyFont="1" applyBorder="1" applyAlignment="1">
      <alignment horizontal="left"/>
    </xf>
    <xf numFmtId="0" fontId="57" fillId="0" borderId="0" xfId="0" applyFont="1" applyAlignment="1">
      <alignment horizontal="left" vertical="top" wrapText="1"/>
    </xf>
    <xf numFmtId="0" fontId="57" fillId="0" borderId="0" xfId="0" applyFont="1" applyAlignment="1">
      <alignment horizontal="left" vertical="top"/>
    </xf>
    <xf numFmtId="0" fontId="25" fillId="0" borderId="51"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165" fontId="58" fillId="0" borderId="16" xfId="0" applyNumberFormat="1" applyFont="1" applyBorder="1" applyAlignment="1">
      <alignment horizontal="center" vertical="center" wrapText="1"/>
    </xf>
    <xf numFmtId="165" fontId="58" fillId="0" borderId="10" xfId="0" applyNumberFormat="1" applyFont="1" applyBorder="1" applyAlignment="1">
      <alignment horizontal="center" vertical="center" wrapText="1"/>
    </xf>
    <xf numFmtId="0" fontId="58" fillId="0" borderId="16" xfId="0" applyNumberFormat="1" applyFont="1" applyBorder="1" applyAlignment="1">
      <alignment horizontal="center" vertical="center" wrapText="1"/>
    </xf>
    <xf numFmtId="165" fontId="40" fillId="0" borderId="16" xfId="0" applyNumberFormat="1" applyFont="1" applyBorder="1" applyAlignment="1">
      <alignment horizontal="center" vertical="center" wrapText="1"/>
    </xf>
    <xf numFmtId="165" fontId="40" fillId="0" borderId="10" xfId="0" applyNumberFormat="1" applyFont="1" applyBorder="1" applyAlignment="1">
      <alignment horizontal="center" vertical="center" wrapText="1"/>
    </xf>
    <xf numFmtId="165" fontId="59" fillId="0" borderId="39" xfId="0" applyNumberFormat="1" applyFont="1" applyBorder="1" applyAlignment="1">
      <alignment horizontal="center" vertical="center" wrapText="1"/>
    </xf>
    <xf numFmtId="165" fontId="59" fillId="0" borderId="52" xfId="0" applyNumberFormat="1" applyFont="1" applyBorder="1" applyAlignment="1">
      <alignment horizontal="center" vertical="center" wrapText="1"/>
    </xf>
    <xf numFmtId="0" fontId="44" fillId="13" borderId="0"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18"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1" fillId="0" borderId="25" xfId="0" applyFont="1" applyBorder="1" applyAlignment="1">
      <alignment vertical="center"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cellXfs>
  <cellStyles count="4">
    <cellStyle name="Monétaire" xfId="1" builtinId="4"/>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zoomScale="85" zoomScaleNormal="85" zoomScaleSheetLayoutView="90" zoomScalePageLayoutView="70" workbookViewId="0">
      <selection activeCell="A2" sqref="A2"/>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665" t="s">
        <v>446</v>
      </c>
      <c r="B1" s="666"/>
      <c r="C1" s="666"/>
      <c r="D1" s="666"/>
      <c r="E1" s="667"/>
    </row>
    <row r="2" spans="1:6" ht="17.25" customHeight="1" thickBot="1" x14ac:dyDescent="0.3">
      <c r="A2" s="46" t="s">
        <v>448</v>
      </c>
    </row>
    <row r="3" spans="1:6" ht="23.25" customHeight="1" thickBot="1" x14ac:dyDescent="0.3">
      <c r="A3" s="63" t="s">
        <v>447</v>
      </c>
      <c r="B3" s="75"/>
      <c r="C3" s="71"/>
      <c r="D3" s="72"/>
      <c r="E3" s="71"/>
    </row>
    <row r="4" spans="1:6" ht="36.75" customHeight="1" thickBot="1" x14ac:dyDescent="0.3">
      <c r="A4" s="64" t="s">
        <v>63</v>
      </c>
      <c r="B4" s="669"/>
      <c r="C4" s="670"/>
      <c r="D4" s="670"/>
      <c r="E4" s="671"/>
    </row>
    <row r="5" spans="1:6" ht="36.75" customHeight="1" thickBot="1" x14ac:dyDescent="0.3">
      <c r="A5" s="48" t="s">
        <v>35</v>
      </c>
      <c r="B5" s="69"/>
      <c r="C5" s="73"/>
      <c r="D5" s="74"/>
      <c r="E5" s="74"/>
    </row>
    <row r="6" spans="1:6" ht="36.75" customHeight="1" thickBot="1" x14ac:dyDescent="0.3">
      <c r="A6" s="48" t="s">
        <v>57</v>
      </c>
      <c r="B6" s="67"/>
      <c r="C6" s="68"/>
      <c r="D6" s="68"/>
      <c r="E6" s="68"/>
    </row>
    <row r="7" spans="1:6" ht="36.75" customHeight="1" x14ac:dyDescent="0.25">
      <c r="A7" s="48" t="s">
        <v>64</v>
      </c>
      <c r="B7" s="672"/>
      <c r="C7" s="673"/>
      <c r="D7" s="673"/>
      <c r="E7" s="673"/>
      <c r="F7" s="89"/>
    </row>
    <row r="8" spans="1:6" ht="42" customHeight="1" x14ac:dyDescent="0.25">
      <c r="A8" s="48" t="s">
        <v>62</v>
      </c>
      <c r="B8" s="674"/>
      <c r="C8" s="675"/>
      <c r="D8" s="675"/>
      <c r="E8" s="676"/>
      <c r="F8" s="89"/>
    </row>
    <row r="9" spans="1:6" ht="80.25" customHeight="1" x14ac:dyDescent="0.25">
      <c r="A9" s="48" t="s">
        <v>73</v>
      </c>
      <c r="B9" s="674"/>
      <c r="C9" s="675"/>
      <c r="D9" s="675"/>
      <c r="E9" s="676"/>
      <c r="F9" s="90"/>
    </row>
    <row r="10" spans="1:6" ht="36.75" customHeight="1" x14ac:dyDescent="0.4">
      <c r="A10" s="677"/>
      <c r="B10" s="677"/>
      <c r="C10" s="677"/>
      <c r="D10" s="677"/>
      <c r="E10" s="677"/>
      <c r="F10" s="89"/>
    </row>
    <row r="11" spans="1:6" ht="24" thickBot="1" x14ac:dyDescent="0.4">
      <c r="A11" s="678" t="s">
        <v>7</v>
      </c>
      <c r="B11" s="678"/>
      <c r="C11" s="678"/>
      <c r="D11" s="678"/>
      <c r="E11" s="678"/>
    </row>
    <row r="12" spans="1:6" ht="37.5" customHeight="1" thickBot="1" x14ac:dyDescent="0.3">
      <c r="A12" s="679"/>
      <c r="B12" s="680"/>
      <c r="C12" s="680"/>
      <c r="D12" s="680"/>
      <c r="E12" s="681"/>
    </row>
    <row r="13" spans="1:6" ht="15.75" thickBot="1" x14ac:dyDescent="0.3"/>
    <row r="14" spans="1:6" ht="52.5" customHeight="1" thickBot="1" x14ac:dyDescent="0.4">
      <c r="A14" s="682" t="s">
        <v>65</v>
      </c>
      <c r="B14" s="683"/>
      <c r="C14" s="683"/>
      <c r="D14" s="683"/>
      <c r="E14" s="684"/>
    </row>
    <row r="15" spans="1:6" x14ac:dyDescent="0.25">
      <c r="A15" s="1"/>
      <c r="B15" s="2"/>
      <c r="C15" s="25"/>
      <c r="D15" s="27"/>
      <c r="E15" s="25"/>
    </row>
    <row r="16" spans="1:6" ht="90.75" customHeight="1" x14ac:dyDescent="0.25">
      <c r="A16" s="668"/>
      <c r="B16" s="668"/>
      <c r="C16" s="668"/>
      <c r="D16" s="668"/>
      <c r="E16" s="668"/>
    </row>
    <row r="17" spans="1:5" ht="90" customHeight="1" x14ac:dyDescent="0.25">
      <c r="A17" s="19" t="s">
        <v>10</v>
      </c>
      <c r="B17" s="41" t="s">
        <v>11</v>
      </c>
      <c r="C17" s="26" t="s">
        <v>83</v>
      </c>
      <c r="D17" s="26" t="s">
        <v>85</v>
      </c>
      <c r="E17" s="52" t="s">
        <v>78</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636" t="s">
        <v>47</v>
      </c>
      <c r="B20" s="637"/>
      <c r="C20" s="636"/>
      <c r="D20" s="637"/>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636" t="s">
        <v>48</v>
      </c>
      <c r="B28" s="637"/>
      <c r="C28" s="636"/>
      <c r="D28" s="637"/>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636" t="s">
        <v>49</v>
      </c>
      <c r="B34" s="637"/>
      <c r="C34" s="636"/>
      <c r="D34" s="637"/>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83</v>
      </c>
      <c r="D40" s="26" t="s">
        <v>85</v>
      </c>
      <c r="E40" s="52" t="s">
        <v>78</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636" t="s">
        <v>47</v>
      </c>
      <c r="B43" s="637"/>
      <c r="C43" s="636"/>
      <c r="D43" s="637"/>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636" t="s">
        <v>48</v>
      </c>
      <c r="B47" s="637"/>
      <c r="C47" s="636"/>
      <c r="D47" s="637"/>
      <c r="E47" s="58"/>
    </row>
    <row r="48" spans="1:5" x14ac:dyDescent="0.25">
      <c r="A48" s="8"/>
      <c r="B48" s="6"/>
      <c r="C48" s="6"/>
      <c r="D48" s="18"/>
      <c r="E48" s="7">
        <f t="shared" si="1"/>
        <v>0</v>
      </c>
    </row>
    <row r="49" spans="1:5" x14ac:dyDescent="0.25">
      <c r="A49" s="8"/>
      <c r="B49" s="6"/>
      <c r="C49" s="6"/>
      <c r="D49" s="18"/>
      <c r="E49" s="7">
        <f t="shared" si="1"/>
        <v>0</v>
      </c>
    </row>
    <row r="50" spans="1:5" ht="15.75" thickBot="1" x14ac:dyDescent="0.3">
      <c r="A50" s="8"/>
      <c r="B50" s="6"/>
      <c r="C50" s="6"/>
      <c r="D50" s="18"/>
      <c r="E50" s="7">
        <f t="shared" si="1"/>
        <v>0</v>
      </c>
    </row>
    <row r="51" spans="1:5" ht="18" customHeight="1" thickBot="1" x14ac:dyDescent="0.3">
      <c r="A51" s="636" t="s">
        <v>49</v>
      </c>
      <c r="B51" s="637"/>
      <c r="C51" s="636"/>
      <c r="D51" s="637"/>
      <c r="E51" s="58"/>
    </row>
    <row r="52" spans="1:5" x14ac:dyDescent="0.25">
      <c r="A52" s="8"/>
      <c r="B52" s="6"/>
      <c r="C52" s="6"/>
      <c r="D52" s="18"/>
      <c r="E52" s="7">
        <f t="shared" si="1"/>
        <v>0</v>
      </c>
    </row>
    <row r="53" spans="1:5" x14ac:dyDescent="0.25">
      <c r="A53" s="8"/>
      <c r="B53" s="6"/>
      <c r="C53" s="6"/>
      <c r="D53" s="18"/>
      <c r="E53" s="7">
        <f t="shared" si="1"/>
        <v>0</v>
      </c>
    </row>
    <row r="54" spans="1:5" ht="18.75" thickBot="1" x14ac:dyDescent="0.3">
      <c r="A54" s="17"/>
      <c r="B54" s="17"/>
      <c r="C54" s="60">
        <f>SUM(C43:C53)</f>
        <v>0</v>
      </c>
      <c r="D54" s="17"/>
      <c r="E54" s="45">
        <f>SUM(E43:E53)</f>
        <v>0</v>
      </c>
    </row>
    <row r="55" spans="1:5" ht="33" customHeight="1" thickBot="1" x14ac:dyDescent="0.3">
      <c r="A55" s="19" t="s">
        <v>0</v>
      </c>
      <c r="B55" s="20"/>
      <c r="C55" s="62">
        <f>C54+C39</f>
        <v>0</v>
      </c>
      <c r="D55" s="29"/>
      <c r="E55" s="53">
        <f>E39+E54</f>
        <v>0</v>
      </c>
    </row>
    <row r="56" spans="1:5" ht="30" customHeight="1" x14ac:dyDescent="0.25">
      <c r="A56" s="41"/>
      <c r="B56" s="39"/>
      <c r="C56" s="61" t="s">
        <v>4</v>
      </c>
      <c r="D56" s="26" t="s">
        <v>5</v>
      </c>
      <c r="E56" s="52" t="s">
        <v>6</v>
      </c>
    </row>
    <row r="57" spans="1:5" ht="90" customHeight="1" x14ac:dyDescent="0.25">
      <c r="A57" s="10" t="s">
        <v>13</v>
      </c>
      <c r="B57" s="41" t="s">
        <v>74</v>
      </c>
      <c r="C57" s="26" t="s">
        <v>86</v>
      </c>
      <c r="D57" s="26" t="s">
        <v>12</v>
      </c>
      <c r="E57" s="52" t="s">
        <v>78</v>
      </c>
    </row>
    <row r="58" spans="1:5" ht="30" customHeight="1" x14ac:dyDescent="0.25">
      <c r="A58" s="23"/>
      <c r="B58" s="24"/>
      <c r="C58" s="26" t="s">
        <v>4</v>
      </c>
      <c r="D58" s="26" t="s">
        <v>5</v>
      </c>
      <c r="E58" s="52" t="s">
        <v>6</v>
      </c>
    </row>
    <row r="59" spans="1:5" ht="21" customHeight="1" x14ac:dyDescent="0.25">
      <c r="A59" s="11" t="s">
        <v>14</v>
      </c>
      <c r="B59" s="6"/>
      <c r="C59" s="40"/>
      <c r="D59" s="18"/>
      <c r="E59" s="7">
        <f>C59*D59</f>
        <v>0</v>
      </c>
    </row>
    <row r="60" spans="1:5" ht="33" customHeight="1" x14ac:dyDescent="0.25">
      <c r="A60" s="5" t="s">
        <v>71</v>
      </c>
      <c r="B60" s="6"/>
      <c r="C60" s="40"/>
      <c r="D60" s="18"/>
      <c r="E60" s="7">
        <f t="shared" ref="E60:E69" si="2">C60*D60</f>
        <v>0</v>
      </c>
    </row>
    <row r="61" spans="1:5" ht="29.25" x14ac:dyDescent="0.25">
      <c r="A61" s="5" t="s">
        <v>72</v>
      </c>
      <c r="B61" s="6"/>
      <c r="C61" s="40"/>
      <c r="D61" s="18"/>
      <c r="E61" s="7">
        <f t="shared" si="2"/>
        <v>0</v>
      </c>
    </row>
    <row r="62" spans="1:5" ht="33" customHeight="1" x14ac:dyDescent="0.25">
      <c r="A62" s="11" t="s">
        <v>15</v>
      </c>
      <c r="B62" s="6"/>
      <c r="C62" s="40"/>
      <c r="D62" s="18"/>
      <c r="E62" s="7">
        <f t="shared" si="2"/>
        <v>0</v>
      </c>
    </row>
    <row r="63" spans="1:5" ht="33" customHeight="1" x14ac:dyDescent="0.25">
      <c r="A63" s="11" t="s">
        <v>16</v>
      </c>
      <c r="B63" s="6"/>
      <c r="C63" s="40"/>
      <c r="D63" s="18"/>
      <c r="E63" s="7">
        <f t="shared" si="2"/>
        <v>0</v>
      </c>
    </row>
    <row r="64" spans="1:5"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107</v>
      </c>
      <c r="B70" s="6"/>
      <c r="C70" s="40"/>
      <c r="D70" s="18"/>
      <c r="E70" s="86">
        <v>0</v>
      </c>
    </row>
    <row r="71" spans="1:5" ht="30" customHeight="1" x14ac:dyDescent="0.25">
      <c r="A71" s="21" t="s">
        <v>1</v>
      </c>
      <c r="B71" s="21"/>
      <c r="C71" s="30"/>
      <c r="D71" s="31"/>
      <c r="E71" s="22">
        <f>SUM(E59:E69)</f>
        <v>0</v>
      </c>
    </row>
    <row r="72" spans="1:5" ht="117.75" customHeight="1" x14ac:dyDescent="0.25">
      <c r="A72" s="10" t="s">
        <v>21</v>
      </c>
      <c r="B72" s="41" t="s">
        <v>92</v>
      </c>
      <c r="C72" s="26" t="s">
        <v>87</v>
      </c>
      <c r="D72" s="26" t="s">
        <v>12</v>
      </c>
      <c r="E72" s="52" t="s">
        <v>78</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79</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80</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644" t="s">
        <v>136</v>
      </c>
      <c r="B91" s="645"/>
      <c r="C91" s="35"/>
      <c r="D91" s="32"/>
      <c r="E91" s="36"/>
    </row>
    <row r="92" spans="1:15" ht="30" customHeight="1" x14ac:dyDescent="0.25">
      <c r="A92" s="130" t="s">
        <v>82</v>
      </c>
      <c r="B92" s="131">
        <f>E89+E71+E55</f>
        <v>0</v>
      </c>
      <c r="C92" s="35"/>
      <c r="D92" s="32"/>
      <c r="E92" s="36"/>
    </row>
    <row r="93" spans="1:15" ht="12.75" customHeight="1" x14ac:dyDescent="0.25">
      <c r="A93" s="132"/>
      <c r="B93" s="133"/>
      <c r="C93" s="35"/>
      <c r="D93" s="32"/>
      <c r="E93" s="36"/>
    </row>
    <row r="94" spans="1:15" s="78" customFormat="1" ht="30" customHeight="1" x14ac:dyDescent="0.25">
      <c r="A94" s="130" t="s">
        <v>3</v>
      </c>
      <c r="B94" s="134">
        <f>E55*0.07</f>
        <v>0</v>
      </c>
      <c r="C94" s="76"/>
      <c r="D94" s="76"/>
      <c r="E94" s="76"/>
      <c r="F94" s="77"/>
      <c r="G94" s="77"/>
      <c r="H94" s="77"/>
      <c r="I94" s="77"/>
      <c r="J94" s="77"/>
      <c r="K94" s="77"/>
      <c r="L94" s="77"/>
      <c r="M94" s="77"/>
      <c r="N94" s="77"/>
      <c r="O94" s="77"/>
    </row>
    <row r="95" spans="1:15" ht="12.75" customHeight="1" x14ac:dyDescent="0.25">
      <c r="A95" s="132"/>
      <c r="B95" s="133"/>
      <c r="C95" s="35"/>
      <c r="D95" s="32"/>
      <c r="E95" s="36"/>
    </row>
    <row r="96" spans="1:15" s="79" customFormat="1" ht="30" customHeight="1" x14ac:dyDescent="0.25">
      <c r="A96" s="130" t="s">
        <v>140</v>
      </c>
      <c r="B96" s="134">
        <f>B92+B94</f>
        <v>0</v>
      </c>
      <c r="C96" s="76"/>
    </row>
    <row r="97" spans="1:5" ht="15.75" thickBot="1" x14ac:dyDescent="0.3">
      <c r="A97" s="135"/>
      <c r="B97" s="136"/>
      <c r="C97" s="15"/>
    </row>
    <row r="98" spans="1:5" x14ac:dyDescent="0.25">
      <c r="A98" s="56"/>
      <c r="B98" s="14"/>
      <c r="C98" s="15"/>
    </row>
    <row r="99" spans="1:5" s="13" customFormat="1" ht="30" customHeight="1" x14ac:dyDescent="0.25">
      <c r="A99" s="41" t="s">
        <v>83</v>
      </c>
      <c r="B99" s="30">
        <f>C55</f>
        <v>0</v>
      </c>
      <c r="C99" s="35"/>
    </row>
    <row r="100" spans="1:5" x14ac:dyDescent="0.25">
      <c r="A100" s="54"/>
    </row>
    <row r="101" spans="1:5" ht="30" customHeight="1" x14ac:dyDescent="0.25">
      <c r="A101" s="41" t="s">
        <v>84</v>
      </c>
      <c r="B101" s="21">
        <f>B99/12</f>
        <v>0</v>
      </c>
      <c r="C101" s="37"/>
      <c r="D101" s="38"/>
      <c r="E101" s="37"/>
    </row>
    <row r="104" spans="1:5" ht="30" x14ac:dyDescent="0.25">
      <c r="A104" s="80" t="s">
        <v>54</v>
      </c>
      <c r="B104" s="57" t="e">
        <f>(E55/B96)</f>
        <v>#DIV/0!</v>
      </c>
    </row>
    <row r="107" spans="1:5" ht="30" customHeight="1" x14ac:dyDescent="0.25">
      <c r="A107" s="41" t="s">
        <v>55</v>
      </c>
      <c r="B107" s="30" t="e">
        <f>B96/B6</f>
        <v>#DIV/0!</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638" t="s">
        <v>132</v>
      </c>
      <c r="B112" s="639"/>
      <c r="C112" s="639"/>
      <c r="D112" s="639"/>
      <c r="E112" s="640"/>
    </row>
    <row r="113" spans="1:5" ht="41.25" customHeight="1" x14ac:dyDescent="0.25">
      <c r="A113" s="654" t="s">
        <v>133</v>
      </c>
      <c r="B113" s="660" t="s">
        <v>137</v>
      </c>
      <c r="C113" s="662" t="s">
        <v>134</v>
      </c>
      <c r="D113" s="650" t="s">
        <v>135</v>
      </c>
      <c r="E113" s="651"/>
    </row>
    <row r="114" spans="1:5" hidden="1" x14ac:dyDescent="0.25">
      <c r="A114" s="655"/>
      <c r="B114" s="661"/>
      <c r="C114" s="663"/>
      <c r="D114" s="652"/>
      <c r="E114" s="653"/>
    </row>
    <row r="115" spans="1:5" ht="4.5" customHeight="1" x14ac:dyDescent="0.25">
      <c r="A115" s="655"/>
      <c r="B115" s="661"/>
      <c r="C115" s="661"/>
      <c r="D115" s="646" t="s">
        <v>130</v>
      </c>
      <c r="E115" s="648" t="s">
        <v>131</v>
      </c>
    </row>
    <row r="116" spans="1:5" ht="15.75" thickBot="1" x14ac:dyDescent="0.3">
      <c r="A116" s="656"/>
      <c r="B116" s="661"/>
      <c r="C116" s="664"/>
      <c r="D116" s="647"/>
      <c r="E116" s="649"/>
    </row>
    <row r="117" spans="1:5" ht="15" customHeight="1" x14ac:dyDescent="0.25">
      <c r="A117" s="641"/>
      <c r="B117" s="657"/>
      <c r="C117" s="150" t="s">
        <v>68</v>
      </c>
      <c r="D117" s="65"/>
      <c r="E117" s="65"/>
    </row>
    <row r="118" spans="1:5" ht="15" customHeight="1" x14ac:dyDescent="0.25">
      <c r="A118" s="642"/>
      <c r="B118" s="658"/>
      <c r="C118" s="151" t="s">
        <v>69</v>
      </c>
      <c r="D118" s="59"/>
      <c r="E118" s="59"/>
    </row>
    <row r="119" spans="1:5" ht="15" customHeight="1" x14ac:dyDescent="0.25">
      <c r="A119" s="642"/>
      <c r="B119" s="658"/>
      <c r="C119" s="151" t="s">
        <v>81</v>
      </c>
      <c r="D119" s="59"/>
      <c r="E119" s="59"/>
    </row>
    <row r="120" spans="1:5" ht="15" customHeight="1" thickBot="1" x14ac:dyDescent="0.3">
      <c r="A120" s="643"/>
      <c r="B120" s="659"/>
      <c r="C120" s="152" t="s">
        <v>70</v>
      </c>
      <c r="D120" s="66"/>
      <c r="E120" s="66"/>
    </row>
    <row r="121" spans="1:5" ht="15" customHeight="1" x14ac:dyDescent="0.25">
      <c r="A121" s="641"/>
      <c r="B121" s="657"/>
      <c r="C121" s="150" t="s">
        <v>68</v>
      </c>
      <c r="D121" s="65"/>
      <c r="E121" s="65"/>
    </row>
    <row r="122" spans="1:5" ht="15" customHeight="1" x14ac:dyDescent="0.25">
      <c r="A122" s="642"/>
      <c r="B122" s="658"/>
      <c r="C122" s="151" t="s">
        <v>69</v>
      </c>
      <c r="D122" s="59"/>
      <c r="E122" s="59"/>
    </row>
    <row r="123" spans="1:5" ht="15" customHeight="1" x14ac:dyDescent="0.25">
      <c r="A123" s="642"/>
      <c r="B123" s="658"/>
      <c r="C123" s="151" t="s">
        <v>81</v>
      </c>
      <c r="D123" s="59"/>
      <c r="E123" s="59"/>
    </row>
    <row r="124" spans="1:5" ht="15" customHeight="1" thickBot="1" x14ac:dyDescent="0.3">
      <c r="A124" s="643"/>
      <c r="B124" s="659"/>
      <c r="C124" s="152" t="s">
        <v>70</v>
      </c>
      <c r="D124" s="66"/>
      <c r="E124" s="66"/>
    </row>
    <row r="125" spans="1:5" ht="15" customHeight="1" x14ac:dyDescent="0.25">
      <c r="A125" s="641"/>
      <c r="B125" s="657"/>
      <c r="C125" s="150" t="s">
        <v>68</v>
      </c>
      <c r="D125" s="65"/>
      <c r="E125" s="65"/>
    </row>
    <row r="126" spans="1:5" ht="15" customHeight="1" x14ac:dyDescent="0.25">
      <c r="A126" s="642"/>
      <c r="B126" s="658"/>
      <c r="C126" s="151" t="s">
        <v>69</v>
      </c>
      <c r="D126" s="59"/>
      <c r="E126" s="59"/>
    </row>
    <row r="127" spans="1:5" ht="15" customHeight="1" x14ac:dyDescent="0.25">
      <c r="A127" s="642"/>
      <c r="B127" s="658"/>
      <c r="C127" s="151" t="s">
        <v>81</v>
      </c>
      <c r="D127" s="59"/>
      <c r="E127" s="59"/>
    </row>
    <row r="128" spans="1:5" ht="15" customHeight="1" thickBot="1" x14ac:dyDescent="0.3">
      <c r="A128" s="643"/>
      <c r="B128" s="659"/>
      <c r="C128" s="152" t="s">
        <v>70</v>
      </c>
      <c r="D128" s="66"/>
      <c r="E128" s="66"/>
    </row>
    <row r="129" spans="1:5" ht="27.75" customHeight="1" x14ac:dyDescent="0.25">
      <c r="A129" s="137"/>
      <c r="B129" s="44"/>
      <c r="C129" s="87" t="s">
        <v>141</v>
      </c>
      <c r="D129" s="88">
        <f>SUM(D117:D128)</f>
        <v>0</v>
      </c>
      <c r="E129" s="138"/>
    </row>
    <row r="130" spans="1:5" ht="30" x14ac:dyDescent="0.25">
      <c r="A130" s="139"/>
      <c r="B130" s="110"/>
      <c r="C130" s="87" t="s">
        <v>143</v>
      </c>
      <c r="D130" s="140"/>
      <c r="E130" s="88">
        <f>SUM(E117:E128)</f>
        <v>0</v>
      </c>
    </row>
    <row r="131" spans="1:5" ht="15.75" thickBot="1" x14ac:dyDescent="0.3">
      <c r="A131" s="44"/>
      <c r="B131" s="44"/>
      <c r="C131" s="141"/>
      <c r="D131" s="142"/>
      <c r="E131" s="143"/>
    </row>
    <row r="132" spans="1:5" x14ac:dyDescent="0.25">
      <c r="A132" s="149"/>
      <c r="B132" s="144" t="s">
        <v>139</v>
      </c>
      <c r="C132" s="141"/>
      <c r="D132" s="142"/>
      <c r="E132" s="143"/>
    </row>
    <row r="133" spans="1:5" x14ac:dyDescent="0.25">
      <c r="A133" s="145" t="s">
        <v>140</v>
      </c>
      <c r="B133" s="146">
        <f>B96</f>
        <v>0</v>
      </c>
      <c r="C133" s="28"/>
      <c r="D133" s="15"/>
    </row>
    <row r="134" spans="1:5" x14ac:dyDescent="0.25">
      <c r="A134" s="145" t="s">
        <v>141</v>
      </c>
      <c r="B134" s="146">
        <f>D129</f>
        <v>0</v>
      </c>
      <c r="C134" s="28"/>
      <c r="D134" s="15"/>
    </row>
    <row r="135" spans="1:5" ht="26.25" customHeight="1" thickBot="1" x14ac:dyDescent="0.3">
      <c r="A135" s="147" t="s">
        <v>142</v>
      </c>
      <c r="B135" s="148">
        <f>B133+B134</f>
        <v>0</v>
      </c>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A1:E1"/>
    <mergeCell ref="A16:E16"/>
    <mergeCell ref="B4:E4"/>
    <mergeCell ref="B7:E7"/>
    <mergeCell ref="B8:E8"/>
    <mergeCell ref="B9:E9"/>
    <mergeCell ref="A10:E10"/>
    <mergeCell ref="A11:E11"/>
    <mergeCell ref="A12:E12"/>
    <mergeCell ref="A14:E14"/>
    <mergeCell ref="A20:B20"/>
    <mergeCell ref="A28:B28"/>
    <mergeCell ref="A34:B34"/>
    <mergeCell ref="A43:B43"/>
    <mergeCell ref="A47:B47"/>
    <mergeCell ref="C20:D20"/>
    <mergeCell ref="C28:D28"/>
    <mergeCell ref="C34:D34"/>
    <mergeCell ref="C43:D43"/>
    <mergeCell ref="C47:D47"/>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C17" sqref="C17"/>
    </sheetView>
  </sheetViews>
  <sheetFormatPr baseColWidth="10" defaultRowHeight="12.75" x14ac:dyDescent="0.2"/>
  <cols>
    <col min="1" max="1" width="33" style="618" customWidth="1"/>
    <col min="2" max="5" width="15" style="614" customWidth="1"/>
    <col min="6" max="6" width="14.5703125" style="631" hidden="1" customWidth="1"/>
    <col min="7" max="7" width="31.5703125" style="613" customWidth="1"/>
    <col min="8" max="256" width="11.42578125" style="614"/>
    <col min="257" max="257" width="33" style="614" customWidth="1"/>
    <col min="258" max="261" width="15" style="614" customWidth="1"/>
    <col min="262" max="262" width="0" style="614" hidden="1" customWidth="1"/>
    <col min="263" max="263" width="31.5703125" style="614" customWidth="1"/>
    <col min="264" max="512" width="11.42578125" style="614"/>
    <col min="513" max="513" width="33" style="614" customWidth="1"/>
    <col min="514" max="517" width="15" style="614" customWidth="1"/>
    <col min="518" max="518" width="0" style="614" hidden="1" customWidth="1"/>
    <col min="519" max="519" width="31.5703125" style="614" customWidth="1"/>
    <col min="520" max="768" width="11.42578125" style="614"/>
    <col min="769" max="769" width="33" style="614" customWidth="1"/>
    <col min="770" max="773" width="15" style="614" customWidth="1"/>
    <col min="774" max="774" width="0" style="614" hidden="1" customWidth="1"/>
    <col min="775" max="775" width="31.5703125" style="614" customWidth="1"/>
    <col min="776" max="1024" width="11.42578125" style="614"/>
    <col min="1025" max="1025" width="33" style="614" customWidth="1"/>
    <col min="1026" max="1029" width="15" style="614" customWidth="1"/>
    <col min="1030" max="1030" width="0" style="614" hidden="1" customWidth="1"/>
    <col min="1031" max="1031" width="31.5703125" style="614" customWidth="1"/>
    <col min="1032" max="1280" width="11.42578125" style="614"/>
    <col min="1281" max="1281" width="33" style="614" customWidth="1"/>
    <col min="1282" max="1285" width="15" style="614" customWidth="1"/>
    <col min="1286" max="1286" width="0" style="614" hidden="1" customWidth="1"/>
    <col min="1287" max="1287" width="31.5703125" style="614" customWidth="1"/>
    <col min="1288" max="1536" width="11.42578125" style="614"/>
    <col min="1537" max="1537" width="33" style="614" customWidth="1"/>
    <col min="1538" max="1541" width="15" style="614" customWidth="1"/>
    <col min="1542" max="1542" width="0" style="614" hidden="1" customWidth="1"/>
    <col min="1543" max="1543" width="31.5703125" style="614" customWidth="1"/>
    <col min="1544" max="1792" width="11.42578125" style="614"/>
    <col min="1793" max="1793" width="33" style="614" customWidth="1"/>
    <col min="1794" max="1797" width="15" style="614" customWidth="1"/>
    <col min="1798" max="1798" width="0" style="614" hidden="1" customWidth="1"/>
    <col min="1799" max="1799" width="31.5703125" style="614" customWidth="1"/>
    <col min="1800" max="2048" width="11.42578125" style="614"/>
    <col min="2049" max="2049" width="33" style="614" customWidth="1"/>
    <col min="2050" max="2053" width="15" style="614" customWidth="1"/>
    <col min="2054" max="2054" width="0" style="614" hidden="1" customWidth="1"/>
    <col min="2055" max="2055" width="31.5703125" style="614" customWidth="1"/>
    <col min="2056" max="2304" width="11.42578125" style="614"/>
    <col min="2305" max="2305" width="33" style="614" customWidth="1"/>
    <col min="2306" max="2309" width="15" style="614" customWidth="1"/>
    <col min="2310" max="2310" width="0" style="614" hidden="1" customWidth="1"/>
    <col min="2311" max="2311" width="31.5703125" style="614" customWidth="1"/>
    <col min="2312" max="2560" width="11.42578125" style="614"/>
    <col min="2561" max="2561" width="33" style="614" customWidth="1"/>
    <col min="2562" max="2565" width="15" style="614" customWidth="1"/>
    <col min="2566" max="2566" width="0" style="614" hidden="1" customWidth="1"/>
    <col min="2567" max="2567" width="31.5703125" style="614" customWidth="1"/>
    <col min="2568" max="2816" width="11.42578125" style="614"/>
    <col min="2817" max="2817" width="33" style="614" customWidth="1"/>
    <col min="2818" max="2821" width="15" style="614" customWidth="1"/>
    <col min="2822" max="2822" width="0" style="614" hidden="1" customWidth="1"/>
    <col min="2823" max="2823" width="31.5703125" style="614" customWidth="1"/>
    <col min="2824" max="3072" width="11.42578125" style="614"/>
    <col min="3073" max="3073" width="33" style="614" customWidth="1"/>
    <col min="3074" max="3077" width="15" style="614" customWidth="1"/>
    <col min="3078" max="3078" width="0" style="614" hidden="1" customWidth="1"/>
    <col min="3079" max="3079" width="31.5703125" style="614" customWidth="1"/>
    <col min="3080" max="3328" width="11.42578125" style="614"/>
    <col min="3329" max="3329" width="33" style="614" customWidth="1"/>
    <col min="3330" max="3333" width="15" style="614" customWidth="1"/>
    <col min="3334" max="3334" width="0" style="614" hidden="1" customWidth="1"/>
    <col min="3335" max="3335" width="31.5703125" style="614" customWidth="1"/>
    <col min="3336" max="3584" width="11.42578125" style="614"/>
    <col min="3585" max="3585" width="33" style="614" customWidth="1"/>
    <col min="3586" max="3589" width="15" style="614" customWidth="1"/>
    <col min="3590" max="3590" width="0" style="614" hidden="1" customWidth="1"/>
    <col min="3591" max="3591" width="31.5703125" style="614" customWidth="1"/>
    <col min="3592" max="3840" width="11.42578125" style="614"/>
    <col min="3841" max="3841" width="33" style="614" customWidth="1"/>
    <col min="3842" max="3845" width="15" style="614" customWidth="1"/>
    <col min="3846" max="3846" width="0" style="614" hidden="1" customWidth="1"/>
    <col min="3847" max="3847" width="31.5703125" style="614" customWidth="1"/>
    <col min="3848" max="4096" width="11.42578125" style="614"/>
    <col min="4097" max="4097" width="33" style="614" customWidth="1"/>
    <col min="4098" max="4101" width="15" style="614" customWidth="1"/>
    <col min="4102" max="4102" width="0" style="614" hidden="1" customWidth="1"/>
    <col min="4103" max="4103" width="31.5703125" style="614" customWidth="1"/>
    <col min="4104" max="4352" width="11.42578125" style="614"/>
    <col min="4353" max="4353" width="33" style="614" customWidth="1"/>
    <col min="4354" max="4357" width="15" style="614" customWidth="1"/>
    <col min="4358" max="4358" width="0" style="614" hidden="1" customWidth="1"/>
    <col min="4359" max="4359" width="31.5703125" style="614" customWidth="1"/>
    <col min="4360" max="4608" width="11.42578125" style="614"/>
    <col min="4609" max="4609" width="33" style="614" customWidth="1"/>
    <col min="4610" max="4613" width="15" style="614" customWidth="1"/>
    <col min="4614" max="4614" width="0" style="614" hidden="1" customWidth="1"/>
    <col min="4615" max="4615" width="31.5703125" style="614" customWidth="1"/>
    <col min="4616" max="4864" width="11.42578125" style="614"/>
    <col min="4865" max="4865" width="33" style="614" customWidth="1"/>
    <col min="4866" max="4869" width="15" style="614" customWidth="1"/>
    <col min="4870" max="4870" width="0" style="614" hidden="1" customWidth="1"/>
    <col min="4871" max="4871" width="31.5703125" style="614" customWidth="1"/>
    <col min="4872" max="5120" width="11.42578125" style="614"/>
    <col min="5121" max="5121" width="33" style="614" customWidth="1"/>
    <col min="5122" max="5125" width="15" style="614" customWidth="1"/>
    <col min="5126" max="5126" width="0" style="614" hidden="1" customWidth="1"/>
    <col min="5127" max="5127" width="31.5703125" style="614" customWidth="1"/>
    <col min="5128" max="5376" width="11.42578125" style="614"/>
    <col min="5377" max="5377" width="33" style="614" customWidth="1"/>
    <col min="5378" max="5381" width="15" style="614" customWidth="1"/>
    <col min="5382" max="5382" width="0" style="614" hidden="1" customWidth="1"/>
    <col min="5383" max="5383" width="31.5703125" style="614" customWidth="1"/>
    <col min="5384" max="5632" width="11.42578125" style="614"/>
    <col min="5633" max="5633" width="33" style="614" customWidth="1"/>
    <col min="5634" max="5637" width="15" style="614" customWidth="1"/>
    <col min="5638" max="5638" width="0" style="614" hidden="1" customWidth="1"/>
    <col min="5639" max="5639" width="31.5703125" style="614" customWidth="1"/>
    <col min="5640" max="5888" width="11.42578125" style="614"/>
    <col min="5889" max="5889" width="33" style="614" customWidth="1"/>
    <col min="5890" max="5893" width="15" style="614" customWidth="1"/>
    <col min="5894" max="5894" width="0" style="614" hidden="1" customWidth="1"/>
    <col min="5895" max="5895" width="31.5703125" style="614" customWidth="1"/>
    <col min="5896" max="6144" width="11.42578125" style="614"/>
    <col min="6145" max="6145" width="33" style="614" customWidth="1"/>
    <col min="6146" max="6149" width="15" style="614" customWidth="1"/>
    <col min="6150" max="6150" width="0" style="614" hidden="1" customWidth="1"/>
    <col min="6151" max="6151" width="31.5703125" style="614" customWidth="1"/>
    <col min="6152" max="6400" width="11.42578125" style="614"/>
    <col min="6401" max="6401" width="33" style="614" customWidth="1"/>
    <col min="6402" max="6405" width="15" style="614" customWidth="1"/>
    <col min="6406" max="6406" width="0" style="614" hidden="1" customWidth="1"/>
    <col min="6407" max="6407" width="31.5703125" style="614" customWidth="1"/>
    <col min="6408" max="6656" width="11.42578125" style="614"/>
    <col min="6657" max="6657" width="33" style="614" customWidth="1"/>
    <col min="6658" max="6661" width="15" style="614" customWidth="1"/>
    <col min="6662" max="6662" width="0" style="614" hidden="1" customWidth="1"/>
    <col min="6663" max="6663" width="31.5703125" style="614" customWidth="1"/>
    <col min="6664" max="6912" width="11.42578125" style="614"/>
    <col min="6913" max="6913" width="33" style="614" customWidth="1"/>
    <col min="6914" max="6917" width="15" style="614" customWidth="1"/>
    <col min="6918" max="6918" width="0" style="614" hidden="1" customWidth="1"/>
    <col min="6919" max="6919" width="31.5703125" style="614" customWidth="1"/>
    <col min="6920" max="7168" width="11.42578125" style="614"/>
    <col min="7169" max="7169" width="33" style="614" customWidth="1"/>
    <col min="7170" max="7173" width="15" style="614" customWidth="1"/>
    <col min="7174" max="7174" width="0" style="614" hidden="1" customWidth="1"/>
    <col min="7175" max="7175" width="31.5703125" style="614" customWidth="1"/>
    <col min="7176" max="7424" width="11.42578125" style="614"/>
    <col min="7425" max="7425" width="33" style="614" customWidth="1"/>
    <col min="7426" max="7429" width="15" style="614" customWidth="1"/>
    <col min="7430" max="7430" width="0" style="614" hidden="1" customWidth="1"/>
    <col min="7431" max="7431" width="31.5703125" style="614" customWidth="1"/>
    <col min="7432" max="7680" width="11.42578125" style="614"/>
    <col min="7681" max="7681" width="33" style="614" customWidth="1"/>
    <col min="7682" max="7685" width="15" style="614" customWidth="1"/>
    <col min="7686" max="7686" width="0" style="614" hidden="1" customWidth="1"/>
    <col min="7687" max="7687" width="31.5703125" style="614" customWidth="1"/>
    <col min="7688" max="7936" width="11.42578125" style="614"/>
    <col min="7937" max="7937" width="33" style="614" customWidth="1"/>
    <col min="7938" max="7941" width="15" style="614" customWidth="1"/>
    <col min="7942" max="7942" width="0" style="614" hidden="1" customWidth="1"/>
    <col min="7943" max="7943" width="31.5703125" style="614" customWidth="1"/>
    <col min="7944" max="8192" width="11.42578125" style="614"/>
    <col min="8193" max="8193" width="33" style="614" customWidth="1"/>
    <col min="8194" max="8197" width="15" style="614" customWidth="1"/>
    <col min="8198" max="8198" width="0" style="614" hidden="1" customWidth="1"/>
    <col min="8199" max="8199" width="31.5703125" style="614" customWidth="1"/>
    <col min="8200" max="8448" width="11.42578125" style="614"/>
    <col min="8449" max="8449" width="33" style="614" customWidth="1"/>
    <col min="8450" max="8453" width="15" style="614" customWidth="1"/>
    <col min="8454" max="8454" width="0" style="614" hidden="1" customWidth="1"/>
    <col min="8455" max="8455" width="31.5703125" style="614" customWidth="1"/>
    <col min="8456" max="8704" width="11.42578125" style="614"/>
    <col min="8705" max="8705" width="33" style="614" customWidth="1"/>
    <col min="8706" max="8709" width="15" style="614" customWidth="1"/>
    <col min="8710" max="8710" width="0" style="614" hidden="1" customWidth="1"/>
    <col min="8711" max="8711" width="31.5703125" style="614" customWidth="1"/>
    <col min="8712" max="8960" width="11.42578125" style="614"/>
    <col min="8961" max="8961" width="33" style="614" customWidth="1"/>
    <col min="8962" max="8965" width="15" style="614" customWidth="1"/>
    <col min="8966" max="8966" width="0" style="614" hidden="1" customWidth="1"/>
    <col min="8967" max="8967" width="31.5703125" style="614" customWidth="1"/>
    <col min="8968" max="9216" width="11.42578125" style="614"/>
    <col min="9217" max="9217" width="33" style="614" customWidth="1"/>
    <col min="9218" max="9221" width="15" style="614" customWidth="1"/>
    <col min="9222" max="9222" width="0" style="614" hidden="1" customWidth="1"/>
    <col min="9223" max="9223" width="31.5703125" style="614" customWidth="1"/>
    <col min="9224" max="9472" width="11.42578125" style="614"/>
    <col min="9473" max="9473" width="33" style="614" customWidth="1"/>
    <col min="9474" max="9477" width="15" style="614" customWidth="1"/>
    <col min="9478" max="9478" width="0" style="614" hidden="1" customWidth="1"/>
    <col min="9479" max="9479" width="31.5703125" style="614" customWidth="1"/>
    <col min="9480" max="9728" width="11.42578125" style="614"/>
    <col min="9729" max="9729" width="33" style="614" customWidth="1"/>
    <col min="9730" max="9733" width="15" style="614" customWidth="1"/>
    <col min="9734" max="9734" width="0" style="614" hidden="1" customWidth="1"/>
    <col min="9735" max="9735" width="31.5703125" style="614" customWidth="1"/>
    <col min="9736" max="9984" width="11.42578125" style="614"/>
    <col min="9985" max="9985" width="33" style="614" customWidth="1"/>
    <col min="9986" max="9989" width="15" style="614" customWidth="1"/>
    <col min="9990" max="9990" width="0" style="614" hidden="1" customWidth="1"/>
    <col min="9991" max="9991" width="31.5703125" style="614" customWidth="1"/>
    <col min="9992" max="10240" width="11.42578125" style="614"/>
    <col min="10241" max="10241" width="33" style="614" customWidth="1"/>
    <col min="10242" max="10245" width="15" style="614" customWidth="1"/>
    <col min="10246" max="10246" width="0" style="614" hidden="1" customWidth="1"/>
    <col min="10247" max="10247" width="31.5703125" style="614" customWidth="1"/>
    <col min="10248" max="10496" width="11.42578125" style="614"/>
    <col min="10497" max="10497" width="33" style="614" customWidth="1"/>
    <col min="10498" max="10501" width="15" style="614" customWidth="1"/>
    <col min="10502" max="10502" width="0" style="614" hidden="1" customWidth="1"/>
    <col min="10503" max="10503" width="31.5703125" style="614" customWidth="1"/>
    <col min="10504" max="10752" width="11.42578125" style="614"/>
    <col min="10753" max="10753" width="33" style="614" customWidth="1"/>
    <col min="10754" max="10757" width="15" style="614" customWidth="1"/>
    <col min="10758" max="10758" width="0" style="614" hidden="1" customWidth="1"/>
    <col min="10759" max="10759" width="31.5703125" style="614" customWidth="1"/>
    <col min="10760" max="11008" width="11.42578125" style="614"/>
    <col min="11009" max="11009" width="33" style="614" customWidth="1"/>
    <col min="11010" max="11013" width="15" style="614" customWidth="1"/>
    <col min="11014" max="11014" width="0" style="614" hidden="1" customWidth="1"/>
    <col min="11015" max="11015" width="31.5703125" style="614" customWidth="1"/>
    <col min="11016" max="11264" width="11.42578125" style="614"/>
    <col min="11265" max="11265" width="33" style="614" customWidth="1"/>
    <col min="11266" max="11269" width="15" style="614" customWidth="1"/>
    <col min="11270" max="11270" width="0" style="614" hidden="1" customWidth="1"/>
    <col min="11271" max="11271" width="31.5703125" style="614" customWidth="1"/>
    <col min="11272" max="11520" width="11.42578125" style="614"/>
    <col min="11521" max="11521" width="33" style="614" customWidth="1"/>
    <col min="11522" max="11525" width="15" style="614" customWidth="1"/>
    <col min="11526" max="11526" width="0" style="614" hidden="1" customWidth="1"/>
    <col min="11527" max="11527" width="31.5703125" style="614" customWidth="1"/>
    <col min="11528" max="11776" width="11.42578125" style="614"/>
    <col min="11777" max="11777" width="33" style="614" customWidth="1"/>
    <col min="11778" max="11781" width="15" style="614" customWidth="1"/>
    <col min="11782" max="11782" width="0" style="614" hidden="1" customWidth="1"/>
    <col min="11783" max="11783" width="31.5703125" style="614" customWidth="1"/>
    <col min="11784" max="12032" width="11.42578125" style="614"/>
    <col min="12033" max="12033" width="33" style="614" customWidth="1"/>
    <col min="12034" max="12037" width="15" style="614" customWidth="1"/>
    <col min="12038" max="12038" width="0" style="614" hidden="1" customWidth="1"/>
    <col min="12039" max="12039" width="31.5703125" style="614" customWidth="1"/>
    <col min="12040" max="12288" width="11.42578125" style="614"/>
    <col min="12289" max="12289" width="33" style="614" customWidth="1"/>
    <col min="12290" max="12293" width="15" style="614" customWidth="1"/>
    <col min="12294" max="12294" width="0" style="614" hidden="1" customWidth="1"/>
    <col min="12295" max="12295" width="31.5703125" style="614" customWidth="1"/>
    <col min="12296" max="12544" width="11.42578125" style="614"/>
    <col min="12545" max="12545" width="33" style="614" customWidth="1"/>
    <col min="12546" max="12549" width="15" style="614" customWidth="1"/>
    <col min="12550" max="12550" width="0" style="614" hidden="1" customWidth="1"/>
    <col min="12551" max="12551" width="31.5703125" style="614" customWidth="1"/>
    <col min="12552" max="12800" width="11.42578125" style="614"/>
    <col min="12801" max="12801" width="33" style="614" customWidth="1"/>
    <col min="12802" max="12805" width="15" style="614" customWidth="1"/>
    <col min="12806" max="12806" width="0" style="614" hidden="1" customWidth="1"/>
    <col min="12807" max="12807" width="31.5703125" style="614" customWidth="1"/>
    <col min="12808" max="13056" width="11.42578125" style="614"/>
    <col min="13057" max="13057" width="33" style="614" customWidth="1"/>
    <col min="13058" max="13061" width="15" style="614" customWidth="1"/>
    <col min="13062" max="13062" width="0" style="614" hidden="1" customWidth="1"/>
    <col min="13063" max="13063" width="31.5703125" style="614" customWidth="1"/>
    <col min="13064" max="13312" width="11.42578125" style="614"/>
    <col min="13313" max="13313" width="33" style="614" customWidth="1"/>
    <col min="13314" max="13317" width="15" style="614" customWidth="1"/>
    <col min="13318" max="13318" width="0" style="614" hidden="1" customWidth="1"/>
    <col min="13319" max="13319" width="31.5703125" style="614" customWidth="1"/>
    <col min="13320" max="13568" width="11.42578125" style="614"/>
    <col min="13569" max="13569" width="33" style="614" customWidth="1"/>
    <col min="13570" max="13573" width="15" style="614" customWidth="1"/>
    <col min="13574" max="13574" width="0" style="614" hidden="1" customWidth="1"/>
    <col min="13575" max="13575" width="31.5703125" style="614" customWidth="1"/>
    <col min="13576" max="13824" width="11.42578125" style="614"/>
    <col min="13825" max="13825" width="33" style="614" customWidth="1"/>
    <col min="13826" max="13829" width="15" style="614" customWidth="1"/>
    <col min="13830" max="13830" width="0" style="614" hidden="1" customWidth="1"/>
    <col min="13831" max="13831" width="31.5703125" style="614" customWidth="1"/>
    <col min="13832" max="14080" width="11.42578125" style="614"/>
    <col min="14081" max="14081" width="33" style="614" customWidth="1"/>
    <col min="14082" max="14085" width="15" style="614" customWidth="1"/>
    <col min="14086" max="14086" width="0" style="614" hidden="1" customWidth="1"/>
    <col min="14087" max="14087" width="31.5703125" style="614" customWidth="1"/>
    <col min="14088" max="14336" width="11.42578125" style="614"/>
    <col min="14337" max="14337" width="33" style="614" customWidth="1"/>
    <col min="14338" max="14341" width="15" style="614" customWidth="1"/>
    <col min="14342" max="14342" width="0" style="614" hidden="1" customWidth="1"/>
    <col min="14343" max="14343" width="31.5703125" style="614" customWidth="1"/>
    <col min="14344" max="14592" width="11.42578125" style="614"/>
    <col min="14593" max="14593" width="33" style="614" customWidth="1"/>
    <col min="14594" max="14597" width="15" style="614" customWidth="1"/>
    <col min="14598" max="14598" width="0" style="614" hidden="1" customWidth="1"/>
    <col min="14599" max="14599" width="31.5703125" style="614" customWidth="1"/>
    <col min="14600" max="14848" width="11.42578125" style="614"/>
    <col min="14849" max="14849" width="33" style="614" customWidth="1"/>
    <col min="14850" max="14853" width="15" style="614" customWidth="1"/>
    <col min="14854" max="14854" width="0" style="614" hidden="1" customWidth="1"/>
    <col min="14855" max="14855" width="31.5703125" style="614" customWidth="1"/>
    <col min="14856" max="15104" width="11.42578125" style="614"/>
    <col min="15105" max="15105" width="33" style="614" customWidth="1"/>
    <col min="15106" max="15109" width="15" style="614" customWidth="1"/>
    <col min="15110" max="15110" width="0" style="614" hidden="1" customWidth="1"/>
    <col min="15111" max="15111" width="31.5703125" style="614" customWidth="1"/>
    <col min="15112" max="15360" width="11.42578125" style="614"/>
    <col min="15361" max="15361" width="33" style="614" customWidth="1"/>
    <col min="15362" max="15365" width="15" style="614" customWidth="1"/>
    <col min="15366" max="15366" width="0" style="614" hidden="1" customWidth="1"/>
    <col min="15367" max="15367" width="31.5703125" style="614" customWidth="1"/>
    <col min="15368" max="15616" width="11.42578125" style="614"/>
    <col min="15617" max="15617" width="33" style="614" customWidth="1"/>
    <col min="15618" max="15621" width="15" style="614" customWidth="1"/>
    <col min="15622" max="15622" width="0" style="614" hidden="1" customWidth="1"/>
    <col min="15623" max="15623" width="31.5703125" style="614" customWidth="1"/>
    <col min="15624" max="15872" width="11.42578125" style="614"/>
    <col min="15873" max="15873" width="33" style="614" customWidth="1"/>
    <col min="15874" max="15877" width="15" style="614" customWidth="1"/>
    <col min="15878" max="15878" width="0" style="614" hidden="1" customWidth="1"/>
    <col min="15879" max="15879" width="31.5703125" style="614" customWidth="1"/>
    <col min="15880" max="16128" width="11.42578125" style="614"/>
    <col min="16129" max="16129" width="33" style="614" customWidth="1"/>
    <col min="16130" max="16133" width="15" style="614" customWidth="1"/>
    <col min="16134" max="16134" width="0" style="614" hidden="1" customWidth="1"/>
    <col min="16135" max="16135" width="31.5703125" style="614" customWidth="1"/>
    <col min="16136" max="16384" width="11.42578125" style="614"/>
  </cols>
  <sheetData>
    <row r="1" spans="1:7" ht="43.5" customHeight="1" thickBot="1" x14ac:dyDescent="0.25">
      <c r="A1" s="687" t="s">
        <v>436</v>
      </c>
      <c r="B1" s="688"/>
      <c r="C1" s="688"/>
      <c r="D1" s="688"/>
      <c r="E1" s="688"/>
      <c r="F1" s="689"/>
    </row>
    <row r="2" spans="1:7" s="618" customFormat="1" ht="20.25" customHeight="1" x14ac:dyDescent="0.2">
      <c r="A2" s="615" t="s">
        <v>391</v>
      </c>
      <c r="B2" s="616" t="s">
        <v>392</v>
      </c>
      <c r="C2" s="616" t="s">
        <v>393</v>
      </c>
      <c r="D2" s="616" t="s">
        <v>394</v>
      </c>
      <c r="E2" s="616" t="s">
        <v>395</v>
      </c>
      <c r="F2" s="617"/>
    </row>
    <row r="3" spans="1:7" x14ac:dyDescent="0.2">
      <c r="A3" s="619" t="s">
        <v>396</v>
      </c>
      <c r="B3" s="620">
        <v>36375</v>
      </c>
      <c r="C3" s="620">
        <v>3031.25</v>
      </c>
      <c r="D3" s="620">
        <v>187.5</v>
      </c>
      <c r="E3" s="620">
        <v>25</v>
      </c>
      <c r="F3" s="621"/>
      <c r="G3" s="614"/>
    </row>
    <row r="4" spans="1:7" x14ac:dyDescent="0.2">
      <c r="A4" s="619" t="s">
        <v>397</v>
      </c>
      <c r="B4" s="620">
        <v>29973</v>
      </c>
      <c r="C4" s="620">
        <v>2497.75</v>
      </c>
      <c r="D4" s="620">
        <v>154.5</v>
      </c>
      <c r="E4" s="620">
        <v>20.6</v>
      </c>
      <c r="F4" s="621"/>
      <c r="G4" s="614"/>
    </row>
    <row r="5" spans="1:7" x14ac:dyDescent="0.2">
      <c r="A5" s="619" t="s">
        <v>398</v>
      </c>
      <c r="B5" s="620">
        <v>37466.25</v>
      </c>
      <c r="C5" s="620">
        <v>3122.1875</v>
      </c>
      <c r="D5" s="620">
        <v>193.125</v>
      </c>
      <c r="E5" s="620">
        <v>25.75</v>
      </c>
      <c r="F5" s="621"/>
      <c r="G5" s="614"/>
    </row>
    <row r="6" spans="1:7" x14ac:dyDescent="0.2">
      <c r="A6" s="619" t="s">
        <v>399</v>
      </c>
      <c r="B6" s="620">
        <v>50925</v>
      </c>
      <c r="C6" s="620">
        <v>4243.75</v>
      </c>
      <c r="D6" s="620">
        <v>262.5</v>
      </c>
      <c r="E6" s="620">
        <v>35</v>
      </c>
      <c r="F6" s="621"/>
      <c r="G6" s="614"/>
    </row>
    <row r="7" spans="1:7" x14ac:dyDescent="0.2">
      <c r="A7" s="619" t="s">
        <v>400</v>
      </c>
      <c r="B7" s="620">
        <v>61110</v>
      </c>
      <c r="C7" s="620">
        <v>5092.5</v>
      </c>
      <c r="D7" s="620">
        <v>315</v>
      </c>
      <c r="E7" s="620">
        <v>42</v>
      </c>
      <c r="F7" s="621"/>
      <c r="G7" s="614"/>
    </row>
    <row r="8" spans="1:7" x14ac:dyDescent="0.2">
      <c r="A8" s="619" t="s">
        <v>401</v>
      </c>
      <c r="B8" s="620">
        <v>58447.350000000006</v>
      </c>
      <c r="C8" s="620">
        <v>4870.6125000000002</v>
      </c>
      <c r="D8" s="620">
        <v>301.27500000000003</v>
      </c>
      <c r="E8" s="620">
        <v>40.17</v>
      </c>
      <c r="F8" s="621"/>
      <c r="G8" s="614"/>
    </row>
    <row r="9" spans="1:7" x14ac:dyDescent="0.2">
      <c r="A9" s="619" t="s">
        <v>402</v>
      </c>
      <c r="B9" s="620">
        <v>53835</v>
      </c>
      <c r="C9" s="620">
        <v>4486.25</v>
      </c>
      <c r="D9" s="620">
        <v>277.5</v>
      </c>
      <c r="E9" s="620">
        <v>37</v>
      </c>
      <c r="F9" s="621"/>
      <c r="G9" s="614"/>
    </row>
    <row r="10" spans="1:7" ht="25.5" x14ac:dyDescent="0.2">
      <c r="A10" s="622" t="s">
        <v>437</v>
      </c>
      <c r="B10" s="623">
        <v>59655</v>
      </c>
      <c r="C10" s="623">
        <v>4971.25</v>
      </c>
      <c r="D10" s="623">
        <v>307.5</v>
      </c>
      <c r="E10" s="623">
        <v>41</v>
      </c>
      <c r="F10" s="621"/>
      <c r="G10" s="624" t="s">
        <v>438</v>
      </c>
    </row>
    <row r="11" spans="1:7" x14ac:dyDescent="0.2">
      <c r="A11" s="619" t="s">
        <v>403</v>
      </c>
      <c r="B11" s="620">
        <v>59655</v>
      </c>
      <c r="C11" s="620">
        <v>4971.25</v>
      </c>
      <c r="D11" s="620">
        <v>307.5</v>
      </c>
      <c r="E11" s="620">
        <v>41</v>
      </c>
      <c r="F11" s="621"/>
      <c r="G11" s="624"/>
    </row>
    <row r="12" spans="1:7" x14ac:dyDescent="0.2">
      <c r="A12" s="619" t="s">
        <v>404</v>
      </c>
      <c r="B12" s="620">
        <v>49470</v>
      </c>
      <c r="C12" s="620">
        <v>4122.5</v>
      </c>
      <c r="D12" s="620">
        <v>255</v>
      </c>
      <c r="E12" s="620">
        <v>34</v>
      </c>
      <c r="F12" s="621"/>
      <c r="G12" s="624"/>
    </row>
    <row r="13" spans="1:7" x14ac:dyDescent="0.2">
      <c r="A13" s="619" t="s">
        <v>405</v>
      </c>
      <c r="B13" s="620">
        <v>50925</v>
      </c>
      <c r="C13" s="620">
        <v>4243.75</v>
      </c>
      <c r="D13" s="620">
        <v>262.5</v>
      </c>
      <c r="E13" s="620">
        <v>35</v>
      </c>
      <c r="F13" s="621"/>
      <c r="G13" s="624"/>
    </row>
    <row r="14" spans="1:7" x14ac:dyDescent="0.2">
      <c r="A14" s="619" t="s">
        <v>406</v>
      </c>
      <c r="B14" s="620">
        <v>61110</v>
      </c>
      <c r="C14" s="620">
        <v>5092.5</v>
      </c>
      <c r="D14" s="620">
        <v>315</v>
      </c>
      <c r="E14" s="620">
        <v>42</v>
      </c>
      <c r="F14" s="621"/>
      <c r="G14" s="624"/>
    </row>
    <row r="15" spans="1:7" x14ac:dyDescent="0.2">
      <c r="A15" s="619" t="s">
        <v>407</v>
      </c>
      <c r="B15" s="620">
        <v>50925</v>
      </c>
      <c r="C15" s="620">
        <v>4243.75</v>
      </c>
      <c r="D15" s="620">
        <v>262.5</v>
      </c>
      <c r="E15" s="620">
        <v>35</v>
      </c>
      <c r="F15" s="621"/>
      <c r="G15" s="624"/>
    </row>
    <row r="16" spans="1:7" x14ac:dyDescent="0.2">
      <c r="A16" s="619" t="s">
        <v>408</v>
      </c>
      <c r="B16" s="620">
        <v>59655</v>
      </c>
      <c r="C16" s="620">
        <v>4971.25</v>
      </c>
      <c r="D16" s="620">
        <v>307.5</v>
      </c>
      <c r="E16" s="620">
        <v>41</v>
      </c>
      <c r="F16" s="621"/>
      <c r="G16" s="624"/>
    </row>
    <row r="17" spans="1:7" x14ac:dyDescent="0.2">
      <c r="A17" s="619" t="s">
        <v>409</v>
      </c>
      <c r="B17" s="620">
        <v>55290</v>
      </c>
      <c r="C17" s="620">
        <v>4607.5</v>
      </c>
      <c r="D17" s="620">
        <v>285</v>
      </c>
      <c r="E17" s="620">
        <v>38</v>
      </c>
      <c r="F17" s="621"/>
      <c r="G17" s="624"/>
    </row>
    <row r="18" spans="1:7" x14ac:dyDescent="0.2">
      <c r="A18" s="619" t="s">
        <v>410</v>
      </c>
      <c r="B18" s="620">
        <v>59655</v>
      </c>
      <c r="C18" s="620">
        <v>4971.25</v>
      </c>
      <c r="D18" s="620">
        <v>307.5</v>
      </c>
      <c r="E18" s="620">
        <v>41</v>
      </c>
      <c r="F18" s="621"/>
      <c r="G18" s="624"/>
    </row>
    <row r="19" spans="1:7" x14ac:dyDescent="0.2">
      <c r="A19" s="619" t="s">
        <v>411</v>
      </c>
      <c r="B19" s="620">
        <v>59655</v>
      </c>
      <c r="C19" s="620">
        <v>4971.25</v>
      </c>
      <c r="D19" s="620">
        <v>307.5</v>
      </c>
      <c r="E19" s="620">
        <v>41</v>
      </c>
      <c r="F19" s="621"/>
      <c r="G19" s="624"/>
    </row>
    <row r="20" spans="1:7" x14ac:dyDescent="0.2">
      <c r="A20" s="619" t="s">
        <v>412</v>
      </c>
      <c r="B20" s="620">
        <v>50925</v>
      </c>
      <c r="C20" s="620">
        <v>4243.75</v>
      </c>
      <c r="D20" s="620">
        <v>262.5</v>
      </c>
      <c r="E20" s="620">
        <v>35</v>
      </c>
      <c r="F20" s="621"/>
      <c r="G20" s="624"/>
    </row>
    <row r="21" spans="1:7" x14ac:dyDescent="0.2">
      <c r="A21" s="619" t="s">
        <v>413</v>
      </c>
      <c r="B21" s="620">
        <v>50925</v>
      </c>
      <c r="C21" s="620">
        <v>4243.75</v>
      </c>
      <c r="D21" s="620">
        <v>262.5</v>
      </c>
      <c r="E21" s="620">
        <v>35</v>
      </c>
      <c r="F21" s="621"/>
      <c r="G21" s="624"/>
    </row>
    <row r="22" spans="1:7" x14ac:dyDescent="0.2">
      <c r="A22" s="619" t="s">
        <v>414</v>
      </c>
      <c r="B22" s="620">
        <v>56948.700000000004</v>
      </c>
      <c r="C22" s="620">
        <v>4745.7250000000004</v>
      </c>
      <c r="D22" s="620">
        <v>293.55</v>
      </c>
      <c r="E22" s="620">
        <v>39.14</v>
      </c>
      <c r="F22" s="621"/>
      <c r="G22" s="624"/>
    </row>
    <row r="23" spans="1:7" x14ac:dyDescent="0.2">
      <c r="A23" s="619" t="s">
        <v>415</v>
      </c>
      <c r="B23" s="620">
        <v>50925</v>
      </c>
      <c r="C23" s="620">
        <v>4243.75</v>
      </c>
      <c r="D23" s="620">
        <v>262.5</v>
      </c>
      <c r="E23" s="620">
        <v>35</v>
      </c>
      <c r="F23" s="621"/>
      <c r="G23" s="624"/>
    </row>
    <row r="24" spans="1:7" x14ac:dyDescent="0.2">
      <c r="A24" s="619" t="s">
        <v>416</v>
      </c>
      <c r="B24" s="620">
        <v>50925</v>
      </c>
      <c r="C24" s="620">
        <v>4243.75</v>
      </c>
      <c r="D24" s="620">
        <v>262.5</v>
      </c>
      <c r="E24" s="620">
        <v>35</v>
      </c>
      <c r="F24" s="621"/>
      <c r="G24" s="624"/>
    </row>
    <row r="25" spans="1:7" x14ac:dyDescent="0.2">
      <c r="A25" s="619" t="s">
        <v>417</v>
      </c>
      <c r="B25" s="620">
        <v>50954.100000000006</v>
      </c>
      <c r="C25" s="620">
        <v>4246.1750000000002</v>
      </c>
      <c r="D25" s="620">
        <v>262.65000000000003</v>
      </c>
      <c r="E25" s="620">
        <v>35.020000000000003</v>
      </c>
      <c r="F25" s="621"/>
      <c r="G25" s="624"/>
    </row>
    <row r="26" spans="1:7" ht="25.5" x14ac:dyDescent="0.2">
      <c r="A26" s="622" t="s">
        <v>439</v>
      </c>
      <c r="B26" s="623">
        <v>123675</v>
      </c>
      <c r="C26" s="623">
        <v>10306.25</v>
      </c>
      <c r="D26" s="623">
        <v>637.5</v>
      </c>
      <c r="E26" s="623">
        <v>85</v>
      </c>
      <c r="F26" s="621"/>
      <c r="G26" s="625" t="s">
        <v>440</v>
      </c>
    </row>
    <row r="27" spans="1:7" x14ac:dyDescent="0.2">
      <c r="A27" s="622" t="s">
        <v>441</v>
      </c>
      <c r="B27" s="623">
        <v>123675</v>
      </c>
      <c r="C27" s="623">
        <v>10306.25</v>
      </c>
      <c r="D27" s="623">
        <v>637.5</v>
      </c>
      <c r="E27" s="623">
        <v>85</v>
      </c>
      <c r="F27" s="621"/>
      <c r="G27" s="685" t="s">
        <v>442</v>
      </c>
    </row>
    <row r="28" spans="1:7" x14ac:dyDescent="0.2">
      <c r="A28" s="622" t="s">
        <v>418</v>
      </c>
      <c r="B28" s="623">
        <v>61110</v>
      </c>
      <c r="C28" s="623">
        <v>5092.5</v>
      </c>
      <c r="D28" s="623">
        <v>315</v>
      </c>
      <c r="E28" s="623">
        <v>42</v>
      </c>
      <c r="F28" s="621"/>
      <c r="G28" s="685"/>
    </row>
    <row r="29" spans="1:7" x14ac:dyDescent="0.2">
      <c r="A29" s="622" t="s">
        <v>443</v>
      </c>
      <c r="B29" s="623">
        <v>77115</v>
      </c>
      <c r="C29" s="623">
        <v>6426.25</v>
      </c>
      <c r="D29" s="623">
        <v>397.5</v>
      </c>
      <c r="E29" s="623">
        <v>53</v>
      </c>
      <c r="F29" s="621"/>
      <c r="G29" s="685"/>
    </row>
    <row r="30" spans="1:7" x14ac:dyDescent="0.2">
      <c r="A30" s="619" t="s">
        <v>419</v>
      </c>
      <c r="B30" s="620">
        <v>48015</v>
      </c>
      <c r="C30" s="620">
        <v>4001.25</v>
      </c>
      <c r="D30" s="620">
        <v>247.5</v>
      </c>
      <c r="E30" s="620">
        <v>33</v>
      </c>
      <c r="F30" s="621"/>
      <c r="G30" s="624"/>
    </row>
    <row r="31" spans="1:7" x14ac:dyDescent="0.2">
      <c r="A31" s="619" t="s">
        <v>420</v>
      </c>
      <c r="B31" s="620">
        <v>56745</v>
      </c>
      <c r="C31" s="620">
        <v>4728.75</v>
      </c>
      <c r="D31" s="620">
        <v>292.5</v>
      </c>
      <c r="E31" s="620">
        <v>39</v>
      </c>
      <c r="F31" s="621"/>
      <c r="G31" s="614"/>
    </row>
    <row r="32" spans="1:7" x14ac:dyDescent="0.2">
      <c r="A32" s="619" t="s">
        <v>421</v>
      </c>
      <c r="B32" s="620">
        <v>42472.744880382779</v>
      </c>
      <c r="C32" s="620">
        <v>3539.3954066985648</v>
      </c>
      <c r="D32" s="620">
        <v>218.93167464114833</v>
      </c>
      <c r="E32" s="620">
        <v>29.19088995215311</v>
      </c>
      <c r="F32" s="621"/>
      <c r="G32" s="614"/>
    </row>
    <row r="33" spans="1:7" x14ac:dyDescent="0.2">
      <c r="A33" s="619" t="s">
        <v>422</v>
      </c>
      <c r="B33" s="620">
        <v>58200</v>
      </c>
      <c r="C33" s="620">
        <v>4850</v>
      </c>
      <c r="D33" s="620">
        <v>300</v>
      </c>
      <c r="E33" s="620">
        <v>40</v>
      </c>
      <c r="F33" s="621"/>
      <c r="G33" s="614"/>
    </row>
    <row r="34" spans="1:7" x14ac:dyDescent="0.2">
      <c r="A34" s="619" t="s">
        <v>423</v>
      </c>
      <c r="B34" s="620">
        <v>55290</v>
      </c>
      <c r="C34" s="620">
        <v>4607.5</v>
      </c>
      <c r="D34" s="620">
        <v>285</v>
      </c>
      <c r="E34" s="620">
        <v>38</v>
      </c>
      <c r="F34" s="621"/>
      <c r="G34" s="614"/>
    </row>
    <row r="35" spans="1:7" x14ac:dyDescent="0.2">
      <c r="A35" s="619" t="s">
        <v>424</v>
      </c>
      <c r="B35" s="620">
        <v>85030.580574162683</v>
      </c>
      <c r="C35" s="620">
        <v>7085.8817145135572</v>
      </c>
      <c r="D35" s="620">
        <v>438.30196172248804</v>
      </c>
      <c r="E35" s="620">
        <v>58.440261562998408</v>
      </c>
      <c r="F35" s="621"/>
      <c r="G35" s="614"/>
    </row>
    <row r="36" spans="1:7" x14ac:dyDescent="0.2">
      <c r="A36" s="619" t="s">
        <v>425</v>
      </c>
      <c r="B36" s="620">
        <v>58200</v>
      </c>
      <c r="C36" s="620">
        <v>4850</v>
      </c>
      <c r="D36" s="620">
        <v>300</v>
      </c>
      <c r="E36" s="620">
        <v>40</v>
      </c>
      <c r="F36" s="621"/>
      <c r="G36" s="614"/>
    </row>
    <row r="37" spans="1:7" x14ac:dyDescent="0.2">
      <c r="A37" s="619" t="s">
        <v>426</v>
      </c>
      <c r="B37" s="620">
        <v>48015</v>
      </c>
      <c r="C37" s="620">
        <v>4001.25</v>
      </c>
      <c r="D37" s="620">
        <v>247.5</v>
      </c>
      <c r="E37" s="620">
        <v>33</v>
      </c>
      <c r="F37" s="621"/>
      <c r="G37" s="614"/>
    </row>
    <row r="38" spans="1:7" x14ac:dyDescent="0.2">
      <c r="A38" s="619" t="s">
        <v>427</v>
      </c>
      <c r="B38" s="620">
        <v>58200</v>
      </c>
      <c r="C38" s="620">
        <v>4850</v>
      </c>
      <c r="D38" s="620">
        <v>300</v>
      </c>
      <c r="E38" s="620">
        <v>40</v>
      </c>
      <c r="F38" s="621"/>
      <c r="G38" s="614"/>
    </row>
    <row r="39" spans="1:7" x14ac:dyDescent="0.2">
      <c r="A39" s="619" t="s">
        <v>428</v>
      </c>
      <c r="B39" s="620">
        <v>49470</v>
      </c>
      <c r="C39" s="620">
        <v>4122.5</v>
      </c>
      <c r="D39" s="620">
        <v>255</v>
      </c>
      <c r="E39" s="620">
        <v>34</v>
      </c>
      <c r="F39" s="621"/>
      <c r="G39" s="614"/>
    </row>
    <row r="40" spans="1:7" ht="13.5" thickBot="1" x14ac:dyDescent="0.25">
      <c r="A40" s="626" t="s">
        <v>429</v>
      </c>
      <c r="B40" s="627">
        <v>50925</v>
      </c>
      <c r="C40" s="627">
        <v>4243.75</v>
      </c>
      <c r="D40" s="627">
        <v>262.5</v>
      </c>
      <c r="E40" s="627">
        <v>35</v>
      </c>
      <c r="F40" s="628"/>
      <c r="G40" s="614"/>
    </row>
    <row r="41" spans="1:7" x14ac:dyDescent="0.2">
      <c r="A41" s="629"/>
      <c r="B41" s="630"/>
      <c r="C41" s="630"/>
      <c r="D41" s="630"/>
      <c r="E41" s="630"/>
    </row>
    <row r="42" spans="1:7" x14ac:dyDescent="0.2">
      <c r="A42" s="686" t="s">
        <v>444</v>
      </c>
      <c r="B42" s="686"/>
      <c r="C42" s="686"/>
      <c r="D42" s="686"/>
      <c r="E42" s="632"/>
    </row>
    <row r="43" spans="1:7" x14ac:dyDescent="0.2">
      <c r="A43" s="686" t="s">
        <v>445</v>
      </c>
      <c r="B43" s="686"/>
      <c r="C43" s="686"/>
      <c r="D43" s="686"/>
      <c r="E43" s="632"/>
    </row>
    <row r="44" spans="1:7" x14ac:dyDescent="0.2">
      <c r="A44" s="686" t="s">
        <v>430</v>
      </c>
      <c r="B44" s="686"/>
      <c r="C44" s="686"/>
      <c r="D44" s="686"/>
      <c r="E44" s="632"/>
    </row>
    <row r="45" spans="1:7" x14ac:dyDescent="0.2">
      <c r="A45" s="686" t="s">
        <v>431</v>
      </c>
      <c r="B45" s="686"/>
      <c r="C45" s="686"/>
      <c r="D45" s="686"/>
      <c r="E45" s="632"/>
    </row>
    <row r="46" spans="1:7" x14ac:dyDescent="0.2">
      <c r="A46" s="686" t="s">
        <v>432</v>
      </c>
      <c r="B46" s="686"/>
      <c r="C46" s="686"/>
      <c r="D46" s="686"/>
      <c r="E46" s="632"/>
    </row>
    <row r="47" spans="1:7" ht="39.75" customHeight="1" x14ac:dyDescent="0.2">
      <c r="A47" s="686" t="s">
        <v>433</v>
      </c>
      <c r="B47" s="686"/>
      <c r="C47" s="686"/>
      <c r="D47" s="686"/>
      <c r="E47" s="686"/>
    </row>
    <row r="48" spans="1:7" ht="24" customHeight="1" x14ac:dyDescent="0.25">
      <c r="A48" s="686" t="s">
        <v>434</v>
      </c>
      <c r="B48" s="686"/>
      <c r="C48" s="686"/>
      <c r="D48" s="686"/>
      <c r="E48" s="686"/>
      <c r="F48" s="633"/>
      <c r="G48" s="634"/>
    </row>
    <row r="49" spans="1:7" ht="39.75" customHeight="1" thickBot="1" x14ac:dyDescent="0.3">
      <c r="A49" s="686" t="s">
        <v>435</v>
      </c>
      <c r="B49" s="686"/>
      <c r="C49" s="686"/>
      <c r="D49" s="686"/>
      <c r="E49" s="686"/>
      <c r="F49" s="635"/>
      <c r="G49" s="634"/>
    </row>
  </sheetData>
  <mergeCells count="10">
    <mergeCell ref="A46:D46"/>
    <mergeCell ref="A47:E47"/>
    <mergeCell ref="A48:E48"/>
    <mergeCell ref="A49:E49"/>
    <mergeCell ref="A1:F1"/>
    <mergeCell ref="G27:G29"/>
    <mergeCell ref="A42:D42"/>
    <mergeCell ref="A43:D43"/>
    <mergeCell ref="A44:D44"/>
    <mergeCell ref="A45:D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88"/>
  <sheetViews>
    <sheetView topLeftCell="A49" workbookViewId="0">
      <selection activeCell="P76" sqref="P76"/>
    </sheetView>
  </sheetViews>
  <sheetFormatPr baseColWidth="10" defaultColWidth="10.85546875" defaultRowHeight="15" x14ac:dyDescent="0.25"/>
  <cols>
    <col min="1" max="1" width="43" style="156" customWidth="1"/>
    <col min="2" max="2" width="21.5703125" style="156" customWidth="1"/>
    <col min="3" max="3" width="8.5703125" style="156" customWidth="1"/>
    <col min="4" max="4" width="13.5703125" style="157" customWidth="1"/>
    <col min="5" max="5" width="4.28515625" style="158" customWidth="1"/>
    <col min="6" max="13" width="3.85546875" style="158" customWidth="1"/>
    <col min="14" max="14" width="3.85546875" style="159" customWidth="1"/>
    <col min="15" max="15" width="14.7109375" style="160" customWidth="1"/>
    <col min="16" max="16" width="27" style="160" customWidth="1"/>
    <col min="17" max="17" width="33.5703125" style="161" customWidth="1"/>
    <col min="18" max="18" width="68.28515625" style="154" customWidth="1"/>
    <col min="19" max="19" width="56.140625" style="161" customWidth="1"/>
    <col min="20" max="24" width="10.85546875" style="161"/>
    <col min="25" max="16384" width="10.85546875" style="156"/>
  </cols>
  <sheetData>
    <row r="1" spans="1:24" s="70" customFormat="1" ht="37.5" customHeight="1" x14ac:dyDescent="0.25">
      <c r="A1" s="800" t="s">
        <v>146</v>
      </c>
      <c r="B1" s="801"/>
      <c r="C1" s="801"/>
      <c r="D1" s="801"/>
      <c r="E1" s="801"/>
      <c r="F1" s="801"/>
      <c r="G1" s="801"/>
      <c r="H1" s="801"/>
      <c r="I1" s="801"/>
      <c r="J1" s="801"/>
      <c r="K1" s="801"/>
      <c r="L1" s="801"/>
      <c r="M1" s="801"/>
      <c r="N1" s="801"/>
      <c r="O1" s="801"/>
      <c r="P1" s="801"/>
      <c r="Q1" s="153"/>
      <c r="R1" s="154"/>
      <c r="S1" s="155"/>
      <c r="T1" s="155"/>
      <c r="U1" s="155"/>
      <c r="V1" s="155"/>
      <c r="W1" s="155"/>
      <c r="X1" s="155"/>
    </row>
    <row r="2" spans="1:24" ht="8.25" customHeight="1" thickBot="1" x14ac:dyDescent="0.3"/>
    <row r="3" spans="1:24" ht="15.75" thickBot="1" x14ac:dyDescent="0.3">
      <c r="A3" s="63" t="s">
        <v>147</v>
      </c>
      <c r="B3" s="784"/>
      <c r="C3" s="785"/>
      <c r="D3" s="785"/>
      <c r="E3" s="785"/>
      <c r="F3" s="785"/>
      <c r="G3" s="785"/>
      <c r="H3" s="785"/>
      <c r="I3" s="785"/>
      <c r="J3" s="785"/>
      <c r="K3" s="785"/>
      <c r="L3" s="785"/>
      <c r="M3" s="785"/>
      <c r="N3" s="785"/>
      <c r="O3" s="785"/>
      <c r="P3" s="786"/>
    </row>
    <row r="4" spans="1:24" ht="15.75" thickBot="1" x14ac:dyDescent="0.3">
      <c r="A4" s="63" t="s">
        <v>148</v>
      </c>
      <c r="B4" s="784"/>
      <c r="C4" s="785"/>
      <c r="D4" s="785"/>
      <c r="E4" s="785"/>
      <c r="F4" s="785"/>
      <c r="G4" s="785"/>
      <c r="H4" s="785"/>
      <c r="I4" s="785"/>
      <c r="J4" s="785"/>
      <c r="K4" s="785"/>
      <c r="L4" s="785"/>
      <c r="M4" s="785"/>
      <c r="N4" s="785"/>
      <c r="O4" s="785"/>
      <c r="P4" s="786"/>
    </row>
    <row r="5" spans="1:24" ht="15.75" thickBot="1" x14ac:dyDescent="0.3">
      <c r="A5" s="63" t="s">
        <v>149</v>
      </c>
      <c r="B5" s="784"/>
      <c r="C5" s="785"/>
      <c r="D5" s="785"/>
      <c r="E5" s="785"/>
      <c r="F5" s="785"/>
      <c r="G5" s="785"/>
      <c r="H5" s="785"/>
      <c r="I5" s="785"/>
      <c r="J5" s="785"/>
      <c r="K5" s="785"/>
      <c r="L5" s="785"/>
      <c r="M5" s="785"/>
      <c r="N5" s="785"/>
      <c r="O5" s="785"/>
      <c r="P5" s="786"/>
    </row>
    <row r="6" spans="1:24" ht="30.75" thickBot="1" x14ac:dyDescent="0.3">
      <c r="A6" s="155" t="s">
        <v>150</v>
      </c>
      <c r="B6" s="784" t="s">
        <v>151</v>
      </c>
      <c r="C6" s="785"/>
      <c r="D6" s="785"/>
      <c r="E6" s="785"/>
      <c r="F6" s="785"/>
      <c r="G6" s="785"/>
      <c r="H6" s="785"/>
      <c r="I6" s="785"/>
      <c r="J6" s="785"/>
      <c r="K6" s="785"/>
      <c r="L6" s="785"/>
      <c r="M6" s="785"/>
      <c r="N6" s="785"/>
      <c r="O6" s="785"/>
      <c r="P6" s="786"/>
    </row>
    <row r="7" spans="1:24" ht="15.75" thickBot="1" x14ac:dyDescent="0.3">
      <c r="A7" s="155" t="s">
        <v>152</v>
      </c>
      <c r="B7" s="784" t="s">
        <v>153</v>
      </c>
      <c r="C7" s="785"/>
      <c r="D7" s="785"/>
      <c r="E7" s="785"/>
      <c r="F7" s="785"/>
      <c r="G7" s="785"/>
      <c r="H7" s="785"/>
      <c r="I7" s="785"/>
      <c r="J7" s="785"/>
      <c r="K7" s="785"/>
      <c r="L7" s="785"/>
      <c r="M7" s="785"/>
      <c r="N7" s="785"/>
      <c r="O7" s="785"/>
      <c r="P7" s="786"/>
    </row>
    <row r="8" spans="1:24" ht="15.75" thickBot="1" x14ac:dyDescent="0.3">
      <c r="A8" s="70" t="s">
        <v>154</v>
      </c>
      <c r="B8" s="784"/>
      <c r="C8" s="785"/>
      <c r="D8" s="785"/>
      <c r="E8" s="785"/>
      <c r="F8" s="785"/>
      <c r="G8" s="785"/>
      <c r="H8" s="785"/>
      <c r="I8" s="785"/>
      <c r="J8" s="785"/>
      <c r="K8" s="785"/>
      <c r="L8" s="785"/>
      <c r="M8" s="785"/>
      <c r="N8" s="785"/>
      <c r="O8" s="785"/>
      <c r="P8" s="786"/>
    </row>
    <row r="9" spans="1:24" ht="15.75" thickBot="1" x14ac:dyDescent="0.3">
      <c r="A9" s="63" t="s">
        <v>155</v>
      </c>
      <c r="B9" s="784"/>
      <c r="C9" s="785"/>
      <c r="D9" s="785"/>
      <c r="E9" s="785"/>
      <c r="F9" s="785"/>
      <c r="G9" s="785"/>
      <c r="H9" s="785"/>
      <c r="I9" s="785"/>
      <c r="J9" s="785"/>
      <c r="K9" s="785"/>
      <c r="L9" s="785"/>
      <c r="M9" s="785"/>
      <c r="N9" s="785"/>
      <c r="O9" s="785"/>
      <c r="P9" s="786"/>
    </row>
    <row r="10" spans="1:24" ht="7.5" customHeight="1" x14ac:dyDescent="0.25"/>
    <row r="11" spans="1:24" ht="17.25" customHeight="1" x14ac:dyDescent="0.25">
      <c r="A11" s="162" t="s">
        <v>156</v>
      </c>
      <c r="B11" s="156" t="s">
        <v>157</v>
      </c>
      <c r="D11" s="158"/>
    </row>
    <row r="12" spans="1:24" ht="17.25" customHeight="1" thickBot="1" x14ac:dyDescent="0.3">
      <c r="A12" s="163" t="s">
        <v>158</v>
      </c>
      <c r="D12" s="158"/>
    </row>
    <row r="13" spans="1:24" ht="15.75" thickBot="1" x14ac:dyDescent="0.3">
      <c r="A13" s="164" t="s">
        <v>159</v>
      </c>
      <c r="B13" s="165"/>
      <c r="C13" s="165"/>
      <c r="D13" s="166"/>
      <c r="E13" s="167"/>
      <c r="F13" s="167"/>
      <c r="G13" s="167"/>
      <c r="H13" s="167"/>
      <c r="I13" s="167"/>
      <c r="J13" s="167"/>
      <c r="K13" s="167"/>
      <c r="L13" s="167"/>
      <c r="M13" s="167"/>
    </row>
    <row r="14" spans="1:24" ht="15.75" thickBot="1" x14ac:dyDescent="0.3">
      <c r="A14" s="168" t="s">
        <v>160</v>
      </c>
      <c r="B14" s="165"/>
      <c r="C14" s="165"/>
      <c r="D14" s="169"/>
      <c r="E14" s="167"/>
      <c r="F14" s="167"/>
      <c r="G14" s="167"/>
      <c r="H14" s="167"/>
      <c r="I14" s="167"/>
      <c r="J14" s="167"/>
      <c r="K14" s="167"/>
      <c r="L14" s="167"/>
      <c r="M14" s="167"/>
    </row>
    <row r="15" spans="1:24" s="177" customFormat="1" ht="15.75" customHeight="1" thickBot="1" x14ac:dyDescent="0.3">
      <c r="A15" s="170" t="s">
        <v>161</v>
      </c>
      <c r="B15" s="171"/>
      <c r="C15" s="171"/>
      <c r="D15" s="172"/>
      <c r="E15" s="173"/>
      <c r="F15" s="173"/>
      <c r="G15" s="173"/>
      <c r="H15" s="173"/>
      <c r="I15" s="173"/>
      <c r="J15" s="173"/>
      <c r="K15" s="173"/>
      <c r="L15" s="173"/>
      <c r="M15" s="173"/>
      <c r="N15" s="174"/>
      <c r="O15" s="175"/>
      <c r="P15" s="175"/>
      <c r="Q15" s="176"/>
      <c r="R15" s="154"/>
      <c r="S15" s="176"/>
      <c r="T15" s="176"/>
      <c r="U15" s="176"/>
      <c r="V15" s="176"/>
      <c r="W15" s="176"/>
      <c r="X15" s="176"/>
    </row>
    <row r="16" spans="1:24" s="177" customFormat="1" ht="7.5" customHeight="1" x14ac:dyDescent="0.2">
      <c r="D16" s="178"/>
      <c r="E16" s="179"/>
      <c r="F16" s="179"/>
      <c r="G16" s="179"/>
      <c r="H16" s="179"/>
      <c r="I16" s="179"/>
      <c r="J16" s="179"/>
      <c r="K16" s="179"/>
      <c r="L16" s="179"/>
      <c r="M16" s="179"/>
      <c r="N16" s="174"/>
      <c r="O16" s="175"/>
      <c r="P16" s="175"/>
      <c r="Q16" s="176"/>
      <c r="R16" s="154"/>
      <c r="S16" s="176"/>
      <c r="T16" s="176"/>
      <c r="U16" s="176"/>
      <c r="V16" s="176"/>
      <c r="W16" s="176"/>
      <c r="X16" s="176"/>
    </row>
    <row r="17" spans="1:258" ht="54.75" customHeight="1" x14ac:dyDescent="0.25">
      <c r="A17" s="787" t="s">
        <v>162</v>
      </c>
      <c r="B17" s="788"/>
      <c r="C17" s="788"/>
      <c r="D17" s="788"/>
      <c r="E17" s="788"/>
      <c r="F17" s="788"/>
      <c r="G17" s="788"/>
      <c r="H17" s="788"/>
      <c r="I17" s="788"/>
      <c r="J17" s="788"/>
      <c r="K17" s="788"/>
      <c r="L17" s="788"/>
      <c r="M17" s="788"/>
      <c r="N17" s="788"/>
      <c r="O17" s="788"/>
      <c r="P17" s="788"/>
      <c r="Q17" s="180"/>
      <c r="S17" s="156"/>
      <c r="T17" s="156"/>
      <c r="U17" s="156"/>
      <c r="V17" s="156"/>
      <c r="W17" s="156"/>
      <c r="X17" s="156"/>
    </row>
    <row r="18" spans="1:258" ht="17.25" customHeight="1" thickBot="1" x14ac:dyDescent="0.3">
      <c r="A18" s="70" t="s">
        <v>163</v>
      </c>
      <c r="R18" s="156"/>
    </row>
    <row r="19" spans="1:258" ht="16.5" customHeight="1" x14ac:dyDescent="0.25">
      <c r="A19" s="165"/>
      <c r="B19" s="789" t="s">
        <v>164</v>
      </c>
      <c r="C19" s="791" t="s">
        <v>165</v>
      </c>
      <c r="D19" s="793" t="s">
        <v>166</v>
      </c>
      <c r="E19" s="795" t="s">
        <v>167</v>
      </c>
      <c r="F19" s="795"/>
      <c r="G19" s="795"/>
      <c r="H19" s="795"/>
      <c r="I19" s="795"/>
      <c r="J19" s="795"/>
      <c r="K19" s="795"/>
      <c r="L19" s="795"/>
      <c r="M19" s="795"/>
      <c r="N19" s="795"/>
      <c r="O19" s="796" t="s">
        <v>168</v>
      </c>
      <c r="P19" s="798" t="s">
        <v>169</v>
      </c>
      <c r="Q19" s="181"/>
      <c r="R19" s="182" t="s">
        <v>170</v>
      </c>
    </row>
    <row r="20" spans="1:258" ht="35.25" customHeight="1" thickBot="1" x14ac:dyDescent="0.3">
      <c r="A20" s="165"/>
      <c r="B20" s="790"/>
      <c r="C20" s="792"/>
      <c r="D20" s="794"/>
      <c r="E20" s="183" t="s">
        <v>171</v>
      </c>
      <c r="F20" s="183" t="s">
        <v>172</v>
      </c>
      <c r="G20" s="183" t="s">
        <v>173</v>
      </c>
      <c r="H20" s="183" t="s">
        <v>174</v>
      </c>
      <c r="I20" s="183" t="s">
        <v>175</v>
      </c>
      <c r="J20" s="183" t="s">
        <v>176</v>
      </c>
      <c r="K20" s="183" t="s">
        <v>177</v>
      </c>
      <c r="L20" s="183" t="s">
        <v>178</v>
      </c>
      <c r="M20" s="183" t="s">
        <v>179</v>
      </c>
      <c r="N20" s="183" t="s">
        <v>180</v>
      </c>
      <c r="O20" s="797"/>
      <c r="P20" s="799"/>
      <c r="Q20" s="184" t="s">
        <v>181</v>
      </c>
      <c r="R20" s="185" t="s">
        <v>182</v>
      </c>
    </row>
    <row r="21" spans="1:258" ht="81" customHeight="1" x14ac:dyDescent="0.25">
      <c r="A21" s="762" t="s">
        <v>183</v>
      </c>
      <c r="B21" s="763"/>
      <c r="C21" s="763"/>
      <c r="D21" s="763"/>
      <c r="E21" s="763"/>
      <c r="F21" s="763"/>
      <c r="G21" s="763"/>
      <c r="H21" s="763"/>
      <c r="I21" s="763"/>
      <c r="J21" s="763"/>
      <c r="K21" s="763"/>
      <c r="L21" s="763"/>
      <c r="M21" s="763"/>
      <c r="N21" s="763"/>
      <c r="O21" s="763"/>
      <c r="P21" s="764"/>
      <c r="Q21" s="186"/>
      <c r="R21" s="187" t="s">
        <v>184</v>
      </c>
    </row>
    <row r="22" spans="1:258" ht="23.25" customHeight="1" x14ac:dyDescent="0.3">
      <c r="A22" s="765" t="s">
        <v>185</v>
      </c>
      <c r="B22" s="766"/>
      <c r="C22" s="766"/>
      <c r="D22" s="766"/>
      <c r="E22" s="766"/>
      <c r="F22" s="766"/>
      <c r="G22" s="766"/>
      <c r="H22" s="766"/>
      <c r="I22" s="766"/>
      <c r="J22" s="766"/>
      <c r="K22" s="766"/>
      <c r="L22" s="766"/>
      <c r="M22" s="766"/>
      <c r="N22" s="766"/>
      <c r="O22" s="766"/>
      <c r="P22" s="188"/>
      <c r="Q22" s="189"/>
      <c r="R22" s="190" t="s">
        <v>186</v>
      </c>
    </row>
    <row r="23" spans="1:258" s="199" customFormat="1" ht="144" customHeight="1" x14ac:dyDescent="0.25">
      <c r="A23" s="191" t="s">
        <v>187</v>
      </c>
      <c r="B23" s="192" t="s">
        <v>188</v>
      </c>
      <c r="C23" s="192" t="s">
        <v>189</v>
      </c>
      <c r="D23" s="193">
        <v>300</v>
      </c>
      <c r="E23" s="767">
        <v>1</v>
      </c>
      <c r="F23" s="768"/>
      <c r="G23" s="768"/>
      <c r="H23" s="768"/>
      <c r="I23" s="768"/>
      <c r="J23" s="768"/>
      <c r="K23" s="768"/>
      <c r="L23" s="768"/>
      <c r="M23" s="768"/>
      <c r="N23" s="769"/>
      <c r="O23" s="194">
        <f>D23*E23</f>
        <v>300</v>
      </c>
      <c r="P23" s="195">
        <f>O23*D15</f>
        <v>0</v>
      </c>
      <c r="Q23" s="196" t="s">
        <v>190</v>
      </c>
      <c r="R23" s="197"/>
      <c r="S23" s="198"/>
      <c r="T23" s="198"/>
      <c r="U23" s="198"/>
      <c r="V23" s="198"/>
      <c r="W23" s="198"/>
      <c r="X23" s="198"/>
    </row>
    <row r="24" spans="1:258" ht="21.75" customHeight="1" x14ac:dyDescent="0.3">
      <c r="A24" s="770" t="s">
        <v>191</v>
      </c>
      <c r="B24" s="771"/>
      <c r="C24" s="771"/>
      <c r="D24" s="771"/>
      <c r="E24" s="771"/>
      <c r="F24" s="771"/>
      <c r="G24" s="771"/>
      <c r="H24" s="771"/>
      <c r="I24" s="771"/>
      <c r="J24" s="771"/>
      <c r="K24" s="771"/>
      <c r="L24" s="771"/>
      <c r="M24" s="771"/>
      <c r="N24" s="771"/>
      <c r="O24" s="772"/>
      <c r="P24" s="200"/>
      <c r="Q24" s="201"/>
      <c r="R24" s="202"/>
      <c r="S24" s="198"/>
      <c r="T24" s="198"/>
      <c r="U24" s="198"/>
      <c r="V24" s="198"/>
      <c r="W24" s="198"/>
      <c r="X24" s="198"/>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c r="IW24" s="199"/>
      <c r="IX24" s="199"/>
    </row>
    <row r="25" spans="1:258" s="199" customFormat="1" ht="28.5" customHeight="1" thickBot="1" x14ac:dyDescent="0.3">
      <c r="A25" s="203" t="s">
        <v>192</v>
      </c>
      <c r="B25" s="204" t="s">
        <v>193</v>
      </c>
      <c r="C25" s="204" t="s">
        <v>189</v>
      </c>
      <c r="D25" s="205">
        <v>100</v>
      </c>
      <c r="E25" s="773"/>
      <c r="F25" s="774"/>
      <c r="G25" s="774"/>
      <c r="H25" s="774"/>
      <c r="I25" s="774"/>
      <c r="J25" s="774"/>
      <c r="K25" s="774"/>
      <c r="L25" s="774"/>
      <c r="M25" s="774"/>
      <c r="N25" s="775"/>
      <c r="O25" s="206">
        <f>D25*E25</f>
        <v>0</v>
      </c>
      <c r="P25" s="207">
        <f>O25*D15</f>
        <v>0</v>
      </c>
      <c r="Q25" s="208" t="s">
        <v>194</v>
      </c>
      <c r="R25" s="209" t="s">
        <v>195</v>
      </c>
      <c r="S25" s="198"/>
      <c r="T25" s="198"/>
      <c r="U25" s="198"/>
      <c r="V25" s="198"/>
      <c r="W25" s="198"/>
      <c r="X25" s="198"/>
    </row>
    <row r="26" spans="1:258" s="199" customFormat="1" ht="28.5" customHeight="1" thickBot="1" x14ac:dyDescent="0.3">
      <c r="A26" s="210"/>
      <c r="B26" s="210"/>
      <c r="C26" s="210"/>
      <c r="D26" s="211"/>
      <c r="E26" s="212"/>
      <c r="F26" s="212"/>
      <c r="G26" s="212"/>
      <c r="H26" s="212"/>
      <c r="I26" s="212"/>
      <c r="J26" s="212"/>
      <c r="K26" s="212"/>
      <c r="L26" s="212"/>
      <c r="M26" s="212"/>
      <c r="N26" s="213"/>
      <c r="O26" s="214"/>
      <c r="P26" s="214"/>
      <c r="Q26" s="201"/>
      <c r="R26" s="215"/>
      <c r="S26" s="198"/>
      <c r="T26" s="198"/>
      <c r="U26" s="198"/>
      <c r="V26" s="198"/>
      <c r="W26" s="198"/>
      <c r="X26" s="198"/>
    </row>
    <row r="27" spans="1:258" s="70" customFormat="1" ht="80.25" customHeight="1" x14ac:dyDescent="0.25">
      <c r="A27" s="776" t="s">
        <v>196</v>
      </c>
      <c r="B27" s="777"/>
      <c r="C27" s="777"/>
      <c r="D27" s="777"/>
      <c r="E27" s="777"/>
      <c r="F27" s="777"/>
      <c r="G27" s="777"/>
      <c r="H27" s="777"/>
      <c r="I27" s="777"/>
      <c r="J27" s="777"/>
      <c r="K27" s="777"/>
      <c r="L27" s="777"/>
      <c r="M27" s="777"/>
      <c r="N27" s="777"/>
      <c r="O27" s="777"/>
      <c r="P27" s="778"/>
      <c r="Q27" s="216"/>
      <c r="R27" s="217"/>
      <c r="S27" s="218"/>
      <c r="T27" s="218"/>
      <c r="U27" s="218"/>
      <c r="V27" s="218"/>
      <c r="W27" s="218"/>
      <c r="X27" s="218"/>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c r="CP27" s="219"/>
      <c r="CQ27" s="219"/>
      <c r="CR27" s="219"/>
      <c r="CS27" s="219"/>
      <c r="CT27" s="219"/>
      <c r="CU27" s="219"/>
      <c r="CV27" s="219"/>
      <c r="CW27" s="219"/>
      <c r="CX27" s="219"/>
      <c r="CY27" s="219"/>
      <c r="CZ27" s="219"/>
      <c r="DA27" s="219"/>
      <c r="DB27" s="219"/>
      <c r="DC27" s="219"/>
      <c r="DD27" s="219"/>
      <c r="DE27" s="219"/>
      <c r="DF27" s="219"/>
      <c r="DG27" s="219"/>
      <c r="DH27" s="219"/>
      <c r="DI27" s="219"/>
      <c r="DJ27" s="219"/>
      <c r="DK27" s="219"/>
      <c r="DL27" s="219"/>
      <c r="DM27" s="219"/>
      <c r="DN27" s="219"/>
      <c r="DO27" s="219"/>
      <c r="DP27" s="219"/>
      <c r="DQ27" s="219"/>
      <c r="DR27" s="219"/>
      <c r="DS27" s="219"/>
      <c r="DT27" s="219"/>
      <c r="DU27" s="219"/>
      <c r="DV27" s="219"/>
      <c r="DW27" s="219"/>
      <c r="DX27" s="219"/>
      <c r="DY27" s="219"/>
      <c r="DZ27" s="219"/>
      <c r="EA27" s="219"/>
      <c r="EB27" s="219"/>
      <c r="EC27" s="219"/>
      <c r="ED27" s="219"/>
      <c r="EE27" s="219"/>
      <c r="EF27" s="219"/>
      <c r="EG27" s="219"/>
      <c r="EH27" s="219"/>
      <c r="EI27" s="219"/>
      <c r="EJ27" s="219"/>
      <c r="EK27" s="219"/>
      <c r="EL27" s="219"/>
      <c r="EM27" s="219"/>
      <c r="EN27" s="219"/>
      <c r="EO27" s="219"/>
      <c r="EP27" s="219"/>
      <c r="EQ27" s="219"/>
      <c r="ER27" s="219"/>
      <c r="ES27" s="219"/>
      <c r="ET27" s="219"/>
      <c r="EU27" s="219"/>
      <c r="EV27" s="219"/>
      <c r="EW27" s="219"/>
      <c r="EX27" s="219"/>
      <c r="EY27" s="219"/>
      <c r="EZ27" s="219"/>
      <c r="FA27" s="219"/>
      <c r="FB27" s="219"/>
      <c r="FC27" s="219"/>
      <c r="FD27" s="219"/>
      <c r="FE27" s="219"/>
      <c r="FF27" s="219"/>
      <c r="FG27" s="219"/>
      <c r="FH27" s="219"/>
      <c r="FI27" s="219"/>
      <c r="FJ27" s="219"/>
      <c r="FK27" s="219"/>
      <c r="FL27" s="219"/>
      <c r="FM27" s="219"/>
      <c r="FN27" s="219"/>
      <c r="FO27" s="219"/>
      <c r="FP27" s="219"/>
      <c r="FQ27" s="219"/>
      <c r="FR27" s="219"/>
      <c r="FS27" s="219"/>
      <c r="FT27" s="219"/>
      <c r="FU27" s="219"/>
      <c r="FV27" s="219"/>
      <c r="FW27" s="219"/>
      <c r="FX27" s="219"/>
      <c r="FY27" s="219"/>
      <c r="FZ27" s="219"/>
      <c r="GA27" s="219"/>
      <c r="GB27" s="219"/>
      <c r="GC27" s="219"/>
      <c r="GD27" s="219"/>
      <c r="GE27" s="219"/>
      <c r="GF27" s="219"/>
      <c r="GG27" s="219"/>
      <c r="GH27" s="219"/>
      <c r="GI27" s="219"/>
      <c r="GJ27" s="219"/>
      <c r="GK27" s="219"/>
      <c r="GL27" s="219"/>
      <c r="GM27" s="219"/>
      <c r="GN27" s="219"/>
      <c r="GO27" s="219"/>
      <c r="GP27" s="219"/>
      <c r="GQ27" s="219"/>
      <c r="GR27" s="219"/>
      <c r="GS27" s="219"/>
      <c r="GT27" s="219"/>
      <c r="GU27" s="219"/>
      <c r="GV27" s="219"/>
      <c r="GW27" s="219"/>
      <c r="GX27" s="219"/>
      <c r="GY27" s="219"/>
      <c r="GZ27" s="219"/>
      <c r="HA27" s="219"/>
      <c r="HB27" s="219"/>
      <c r="HC27" s="219"/>
      <c r="HD27" s="219"/>
      <c r="HE27" s="219"/>
      <c r="HF27" s="219"/>
      <c r="HG27" s="219"/>
      <c r="HH27" s="219"/>
      <c r="HI27" s="219"/>
      <c r="HJ27" s="219"/>
      <c r="HK27" s="219"/>
      <c r="HL27" s="219"/>
      <c r="HM27" s="219"/>
      <c r="HN27" s="219"/>
      <c r="HO27" s="219"/>
      <c r="HP27" s="219"/>
      <c r="HQ27" s="219"/>
      <c r="HR27" s="219"/>
      <c r="HS27" s="219"/>
      <c r="HT27" s="219"/>
      <c r="HU27" s="219"/>
      <c r="HV27" s="219"/>
      <c r="HW27" s="219"/>
      <c r="HX27" s="219"/>
      <c r="HY27" s="219"/>
      <c r="HZ27" s="219"/>
      <c r="IA27" s="219"/>
      <c r="IB27" s="219"/>
      <c r="IC27" s="219"/>
      <c r="ID27" s="219"/>
      <c r="IE27" s="219"/>
      <c r="IF27" s="219"/>
      <c r="IG27" s="219"/>
      <c r="IH27" s="219"/>
      <c r="II27" s="219"/>
      <c r="IJ27" s="219"/>
      <c r="IK27" s="219"/>
      <c r="IL27" s="219"/>
      <c r="IM27" s="219"/>
      <c r="IN27" s="219"/>
      <c r="IO27" s="219"/>
      <c r="IP27" s="219"/>
      <c r="IQ27" s="219"/>
      <c r="IR27" s="219"/>
      <c r="IS27" s="219"/>
      <c r="IT27" s="219"/>
      <c r="IU27" s="219"/>
      <c r="IV27" s="219"/>
      <c r="IW27" s="219"/>
      <c r="IX27" s="219"/>
    </row>
    <row r="28" spans="1:258" ht="26.25" customHeight="1" x14ac:dyDescent="0.3">
      <c r="A28" s="779" t="s">
        <v>197</v>
      </c>
      <c r="B28" s="780"/>
      <c r="C28" s="780"/>
      <c r="D28" s="780"/>
      <c r="E28" s="781"/>
      <c r="F28" s="781"/>
      <c r="G28" s="781"/>
      <c r="H28" s="781"/>
      <c r="I28" s="781"/>
      <c r="J28" s="781"/>
      <c r="K28" s="781"/>
      <c r="L28" s="781"/>
      <c r="M28" s="781"/>
      <c r="N28" s="781"/>
      <c r="O28" s="782"/>
      <c r="P28" s="200"/>
      <c r="Q28" s="220"/>
      <c r="R28" s="190" t="s">
        <v>198</v>
      </c>
    </row>
    <row r="29" spans="1:258" ht="39.75" x14ac:dyDescent="0.25">
      <c r="A29" s="221" t="s">
        <v>199</v>
      </c>
      <c r="B29" s="222" t="s">
        <v>200</v>
      </c>
      <c r="C29" s="223" t="s">
        <v>201</v>
      </c>
      <c r="D29" s="223">
        <v>42</v>
      </c>
      <c r="E29" s="702">
        <v>1</v>
      </c>
      <c r="F29" s="703"/>
      <c r="G29" s="703"/>
      <c r="H29" s="703"/>
      <c r="I29" s="703"/>
      <c r="J29" s="703"/>
      <c r="K29" s="703"/>
      <c r="L29" s="703"/>
      <c r="M29" s="703"/>
      <c r="N29" s="716"/>
      <c r="O29" s="223">
        <f>E29*D29</f>
        <v>42</v>
      </c>
      <c r="P29" s="224">
        <f>O29*D13</f>
        <v>0</v>
      </c>
      <c r="Q29" s="220"/>
      <c r="R29" s="225" t="s">
        <v>202</v>
      </c>
    </row>
    <row r="30" spans="1:258" s="233" customFormat="1" ht="45" x14ac:dyDescent="0.25">
      <c r="A30" s="226" t="s">
        <v>203</v>
      </c>
      <c r="B30" s="222" t="s">
        <v>204</v>
      </c>
      <c r="C30" s="223" t="s">
        <v>201</v>
      </c>
      <c r="D30" s="227">
        <v>10.5</v>
      </c>
      <c r="E30" s="228"/>
      <c r="F30" s="229"/>
      <c r="G30" s="229"/>
      <c r="H30" s="229"/>
      <c r="I30" s="229"/>
      <c r="J30" s="229">
        <v>1</v>
      </c>
      <c r="K30" s="229"/>
      <c r="L30" s="229"/>
      <c r="M30" s="229"/>
      <c r="N30" s="230"/>
      <c r="O30" s="223">
        <f>D30*(E30+F30+G30+H30+I30+J30+K30+L30+M30+N30)</f>
        <v>10.5</v>
      </c>
      <c r="P30" s="224">
        <f>O30*D13</f>
        <v>0</v>
      </c>
      <c r="Q30" s="231"/>
      <c r="R30" s="232" t="s">
        <v>205</v>
      </c>
      <c r="S30" s="161"/>
      <c r="T30" s="161"/>
      <c r="U30" s="161"/>
      <c r="V30" s="161"/>
      <c r="W30" s="161"/>
      <c r="X30" s="161"/>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c r="HC30" s="156"/>
      <c r="HD30" s="156"/>
      <c r="HE30" s="156"/>
      <c r="HF30" s="156"/>
      <c r="HG30" s="156"/>
      <c r="HH30" s="156"/>
      <c r="HI30" s="156"/>
      <c r="HJ30" s="156"/>
      <c r="HK30" s="156"/>
      <c r="HL30" s="156"/>
      <c r="HM30" s="156"/>
      <c r="HN30" s="156"/>
      <c r="HO30" s="156"/>
      <c r="HP30" s="156"/>
      <c r="HQ30" s="156"/>
      <c r="HR30" s="156"/>
      <c r="HS30" s="156"/>
      <c r="HT30" s="156"/>
      <c r="HU30" s="156"/>
      <c r="HV30" s="156"/>
      <c r="HW30" s="156"/>
      <c r="HX30" s="156"/>
      <c r="HY30" s="156"/>
      <c r="HZ30" s="156"/>
      <c r="IA30" s="156"/>
      <c r="IB30" s="156"/>
      <c r="IC30" s="156"/>
      <c r="ID30" s="156"/>
      <c r="IE30" s="156"/>
      <c r="IF30" s="156"/>
      <c r="IG30" s="156"/>
      <c r="IH30" s="156"/>
      <c r="II30" s="156"/>
      <c r="IJ30" s="156"/>
      <c r="IK30" s="156"/>
      <c r="IL30" s="156"/>
      <c r="IM30" s="156"/>
      <c r="IN30" s="156"/>
      <c r="IO30" s="156"/>
      <c r="IP30" s="156"/>
      <c r="IQ30" s="156"/>
      <c r="IR30" s="156"/>
      <c r="IS30" s="156"/>
      <c r="IT30" s="156"/>
      <c r="IU30" s="156"/>
      <c r="IV30" s="156"/>
      <c r="IW30" s="156"/>
      <c r="IX30" s="156"/>
    </row>
    <row r="31" spans="1:258" s="233" customFormat="1" ht="109.5" customHeight="1" x14ac:dyDescent="0.25">
      <c r="A31" s="221" t="s">
        <v>206</v>
      </c>
      <c r="B31" s="222" t="s">
        <v>200</v>
      </c>
      <c r="C31" s="223" t="s">
        <v>201</v>
      </c>
      <c r="D31" s="223">
        <v>42</v>
      </c>
      <c r="E31" s="234">
        <v>1</v>
      </c>
      <c r="F31" s="235"/>
      <c r="G31" s="235"/>
      <c r="H31" s="235">
        <v>1</v>
      </c>
      <c r="I31" s="235"/>
      <c r="J31" s="235"/>
      <c r="K31" s="235">
        <v>1</v>
      </c>
      <c r="L31" s="235"/>
      <c r="M31" s="235"/>
      <c r="N31" s="236"/>
      <c r="O31" s="223">
        <f>D31*(E31+F31+G31+H31+I31+J31+K31+L31+M31+N31)</f>
        <v>126</v>
      </c>
      <c r="P31" s="224">
        <f>O31*D13</f>
        <v>0</v>
      </c>
      <c r="Q31" s="237"/>
      <c r="R31" s="232" t="s">
        <v>207</v>
      </c>
      <c r="S31" s="238" t="s">
        <v>208</v>
      </c>
      <c r="T31" s="161"/>
      <c r="U31" s="161"/>
      <c r="V31" s="161"/>
      <c r="W31" s="161"/>
      <c r="X31" s="161"/>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c r="IW31" s="156"/>
      <c r="IX31" s="156"/>
    </row>
    <row r="32" spans="1:258" s="233" customFormat="1" ht="44.25" customHeight="1" x14ac:dyDescent="0.25">
      <c r="A32" s="239" t="s">
        <v>209</v>
      </c>
      <c r="B32" s="240" t="s">
        <v>210</v>
      </c>
      <c r="C32" s="240" t="s">
        <v>201</v>
      </c>
      <c r="D32" s="223">
        <v>148</v>
      </c>
      <c r="E32" s="702"/>
      <c r="F32" s="703"/>
      <c r="G32" s="703"/>
      <c r="H32" s="703"/>
      <c r="I32" s="703"/>
      <c r="J32" s="703"/>
      <c r="K32" s="703"/>
      <c r="L32" s="703"/>
      <c r="M32" s="703"/>
      <c r="N32" s="716"/>
      <c r="O32" s="223">
        <f>D32*E32</f>
        <v>0</v>
      </c>
      <c r="P32" s="241">
        <f>O32*D15</f>
        <v>0</v>
      </c>
      <c r="Q32" s="242"/>
      <c r="R32" s="243" t="s">
        <v>211</v>
      </c>
      <c r="S32" s="161"/>
      <c r="T32" s="161"/>
      <c r="U32" s="161"/>
      <c r="V32" s="161"/>
      <c r="W32" s="161"/>
      <c r="X32" s="161"/>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c r="IW32" s="156"/>
      <c r="IX32" s="156"/>
    </row>
    <row r="33" spans="1:258" s="233" customFormat="1" ht="44.25" customHeight="1" x14ac:dyDescent="0.25">
      <c r="A33" s="244" t="s">
        <v>212</v>
      </c>
      <c r="B33" s="245"/>
      <c r="C33" s="245"/>
      <c r="D33" s="246"/>
      <c r="E33" s="247"/>
      <c r="F33" s="247"/>
      <c r="G33" s="247"/>
      <c r="H33" s="247"/>
      <c r="I33" s="247"/>
      <c r="J33" s="247"/>
      <c r="K33" s="247"/>
      <c r="L33" s="247"/>
      <c r="M33" s="247"/>
      <c r="N33" s="247"/>
      <c r="O33" s="248"/>
      <c r="P33" s="249">
        <f>SUM(P29:P32)</f>
        <v>0</v>
      </c>
      <c r="Q33" s="184" t="s">
        <v>213</v>
      </c>
      <c r="R33" s="250"/>
      <c r="S33" s="161"/>
      <c r="T33" s="161"/>
      <c r="U33" s="161"/>
      <c r="V33" s="161"/>
      <c r="W33" s="161"/>
      <c r="X33" s="161"/>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c r="IW33" s="156"/>
      <c r="IX33" s="156"/>
    </row>
    <row r="34" spans="1:258" s="233" customFormat="1" ht="25.5" customHeight="1" x14ac:dyDescent="0.3">
      <c r="A34" s="770" t="s">
        <v>214</v>
      </c>
      <c r="B34" s="771"/>
      <c r="C34" s="771"/>
      <c r="D34" s="783"/>
      <c r="E34" s="781"/>
      <c r="F34" s="781"/>
      <c r="G34" s="781"/>
      <c r="H34" s="781"/>
      <c r="I34" s="781"/>
      <c r="J34" s="781"/>
      <c r="K34" s="781"/>
      <c r="L34" s="781"/>
      <c r="M34" s="781"/>
      <c r="N34" s="781"/>
      <c r="O34" s="782"/>
      <c r="P34" s="251"/>
      <c r="Q34" s="252"/>
      <c r="R34" s="253"/>
      <c r="S34" s="198"/>
      <c r="T34" s="198"/>
      <c r="U34" s="198"/>
      <c r="V34" s="198"/>
      <c r="W34" s="198"/>
      <c r="X34" s="198"/>
    </row>
    <row r="35" spans="1:258" s="233" customFormat="1" x14ac:dyDescent="0.25">
      <c r="A35" s="254" t="s">
        <v>215</v>
      </c>
      <c r="B35" s="118" t="s">
        <v>216</v>
      </c>
      <c r="C35" s="255" t="s">
        <v>201</v>
      </c>
      <c r="D35" s="256">
        <v>136</v>
      </c>
      <c r="E35" s="733">
        <v>1</v>
      </c>
      <c r="F35" s="734"/>
      <c r="G35" s="734"/>
      <c r="H35" s="734"/>
      <c r="I35" s="734"/>
      <c r="J35" s="734"/>
      <c r="K35" s="734"/>
      <c r="L35" s="734"/>
      <c r="M35" s="734"/>
      <c r="N35" s="735"/>
      <c r="O35" s="257">
        <f>D35*(E35+F35+G35+H35+I35+K35+L35+M35+N35)</f>
        <v>136</v>
      </c>
      <c r="P35" s="258">
        <f>O35*D15</f>
        <v>0</v>
      </c>
      <c r="Q35" s="231"/>
      <c r="R35" s="259"/>
      <c r="S35" s="161"/>
      <c r="T35" s="161"/>
      <c r="U35" s="161"/>
      <c r="V35" s="161"/>
      <c r="W35" s="161"/>
      <c r="X35" s="161"/>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c r="HC35" s="156"/>
      <c r="HD35" s="156"/>
      <c r="HE35" s="156"/>
      <c r="HF35" s="156"/>
      <c r="HG35" s="156"/>
      <c r="HH35" s="156"/>
      <c r="HI35" s="156"/>
      <c r="HJ35" s="156"/>
      <c r="HK35" s="156"/>
      <c r="HL35" s="156"/>
      <c r="HM35" s="156"/>
      <c r="HN35" s="156"/>
      <c r="HO35" s="156"/>
      <c r="HP35" s="156"/>
      <c r="HQ35" s="156"/>
      <c r="HR35" s="156"/>
      <c r="HS35" s="156"/>
      <c r="HT35" s="156"/>
      <c r="HU35" s="156"/>
      <c r="HV35" s="156"/>
      <c r="HW35" s="156"/>
      <c r="HX35" s="156"/>
      <c r="HY35" s="156"/>
      <c r="HZ35" s="156"/>
      <c r="IA35" s="156"/>
      <c r="IB35" s="156"/>
      <c r="IC35" s="156"/>
      <c r="ID35" s="156"/>
      <c r="IE35" s="156"/>
      <c r="IF35" s="156"/>
      <c r="IG35" s="156"/>
      <c r="IH35" s="156"/>
      <c r="II35" s="156"/>
      <c r="IJ35" s="156"/>
      <c r="IK35" s="156"/>
      <c r="IL35" s="156"/>
      <c r="IM35" s="156"/>
      <c r="IN35" s="156"/>
      <c r="IO35" s="156"/>
      <c r="IP35" s="156"/>
      <c r="IQ35" s="156"/>
      <c r="IR35" s="156"/>
      <c r="IS35" s="156"/>
      <c r="IT35" s="156"/>
      <c r="IU35" s="156"/>
      <c r="IV35" s="156"/>
      <c r="IW35" s="156"/>
      <c r="IX35" s="156"/>
    </row>
    <row r="36" spans="1:258" s="233" customFormat="1" ht="60.75" customHeight="1" x14ac:dyDescent="0.25">
      <c r="A36" s="260" t="s">
        <v>217</v>
      </c>
      <c r="B36" s="255" t="s">
        <v>218</v>
      </c>
      <c r="C36" s="255" t="s">
        <v>201</v>
      </c>
      <c r="D36" s="256">
        <v>68</v>
      </c>
      <c r="E36" s="261">
        <v>1</v>
      </c>
      <c r="F36" s="262"/>
      <c r="G36" s="262"/>
      <c r="H36" s="262">
        <v>1</v>
      </c>
      <c r="I36" s="262"/>
      <c r="J36" s="262"/>
      <c r="K36" s="262">
        <v>1</v>
      </c>
      <c r="L36" s="262"/>
      <c r="M36" s="262"/>
      <c r="N36" s="263">
        <v>1</v>
      </c>
      <c r="O36" s="257">
        <f>D36*(E36+F36+G36+H36+I36+K36+L36+M36+N36)</f>
        <v>272</v>
      </c>
      <c r="P36" s="258">
        <f>O36*D14</f>
        <v>0</v>
      </c>
      <c r="Q36" s="231"/>
      <c r="R36" s="264" t="s">
        <v>219</v>
      </c>
      <c r="S36" s="161"/>
      <c r="T36" s="161"/>
      <c r="U36" s="161"/>
      <c r="V36" s="161"/>
      <c r="W36" s="161"/>
      <c r="X36" s="161"/>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c r="HC36" s="156"/>
      <c r="HD36" s="156"/>
      <c r="HE36" s="156"/>
      <c r="HF36" s="156"/>
      <c r="HG36" s="156"/>
      <c r="HH36" s="156"/>
      <c r="HI36" s="156"/>
      <c r="HJ36" s="156"/>
      <c r="HK36" s="156"/>
      <c r="HL36" s="156"/>
      <c r="HM36" s="156"/>
      <c r="HN36" s="156"/>
      <c r="HO36" s="156"/>
      <c r="HP36" s="156"/>
      <c r="HQ36" s="156"/>
      <c r="HR36" s="156"/>
      <c r="HS36" s="156"/>
      <c r="HT36" s="156"/>
      <c r="HU36" s="156"/>
      <c r="HV36" s="156"/>
      <c r="HW36" s="156"/>
      <c r="HX36" s="156"/>
      <c r="HY36" s="156"/>
      <c r="HZ36" s="156"/>
      <c r="IA36" s="156"/>
      <c r="IB36" s="156"/>
      <c r="IC36" s="156"/>
      <c r="ID36" s="156"/>
      <c r="IE36" s="156"/>
      <c r="IF36" s="156"/>
      <c r="IG36" s="156"/>
      <c r="IH36" s="156"/>
      <c r="II36" s="156"/>
      <c r="IJ36" s="156"/>
      <c r="IK36" s="156"/>
      <c r="IL36" s="156"/>
      <c r="IM36" s="156"/>
      <c r="IN36" s="156"/>
      <c r="IO36" s="156"/>
      <c r="IP36" s="156"/>
      <c r="IQ36" s="156"/>
      <c r="IR36" s="156"/>
      <c r="IS36" s="156"/>
      <c r="IT36" s="156"/>
      <c r="IU36" s="156"/>
      <c r="IV36" s="156"/>
      <c r="IW36" s="156"/>
      <c r="IX36" s="156"/>
    </row>
    <row r="37" spans="1:258" s="233" customFormat="1" ht="105" customHeight="1" x14ac:dyDescent="0.25">
      <c r="A37" s="260" t="s">
        <v>220</v>
      </c>
      <c r="B37" s="255" t="s">
        <v>221</v>
      </c>
      <c r="C37" s="255" t="s">
        <v>201</v>
      </c>
      <c r="D37" s="256">
        <v>34</v>
      </c>
      <c r="E37" s="733">
        <v>1</v>
      </c>
      <c r="F37" s="734"/>
      <c r="G37" s="734"/>
      <c r="H37" s="734"/>
      <c r="I37" s="734"/>
      <c r="J37" s="734"/>
      <c r="K37" s="734"/>
      <c r="L37" s="734"/>
      <c r="M37" s="734"/>
      <c r="N37" s="735"/>
      <c r="O37" s="257">
        <f t="shared" ref="O37:O39" si="0">D37*(E37+F37+G37+H37+I37+K37+L37+M37+N37)</f>
        <v>34</v>
      </c>
      <c r="P37" s="258">
        <f>O37*D$13</f>
        <v>0</v>
      </c>
      <c r="Q37" s="265"/>
      <c r="R37" s="266"/>
      <c r="S37" s="161"/>
      <c r="T37" s="161"/>
      <c r="U37" s="161"/>
      <c r="V37" s="161"/>
      <c r="W37" s="161"/>
      <c r="X37" s="161"/>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6"/>
      <c r="FU37" s="156"/>
      <c r="FV37" s="156"/>
      <c r="FW37" s="156"/>
      <c r="FX37" s="156"/>
      <c r="FY37" s="156"/>
      <c r="FZ37" s="156"/>
      <c r="GA37" s="156"/>
      <c r="GB37" s="156"/>
      <c r="GC37" s="156"/>
      <c r="GD37" s="156"/>
      <c r="GE37" s="156"/>
      <c r="GF37" s="156"/>
      <c r="GG37" s="156"/>
      <c r="GH37" s="156"/>
      <c r="GI37" s="156"/>
      <c r="GJ37" s="156"/>
      <c r="GK37" s="156"/>
      <c r="GL37" s="156"/>
      <c r="GM37" s="156"/>
      <c r="GN37" s="156"/>
      <c r="GO37" s="156"/>
      <c r="GP37" s="156"/>
      <c r="GQ37" s="156"/>
      <c r="GR37" s="156"/>
      <c r="GS37" s="156"/>
      <c r="GT37" s="156"/>
      <c r="GU37" s="156"/>
      <c r="GV37" s="156"/>
      <c r="GW37" s="156"/>
      <c r="GX37" s="156"/>
      <c r="GY37" s="156"/>
      <c r="GZ37" s="156"/>
      <c r="HA37" s="156"/>
      <c r="HB37" s="156"/>
      <c r="HC37" s="156"/>
      <c r="HD37" s="156"/>
      <c r="HE37" s="156"/>
      <c r="HF37" s="156"/>
      <c r="HG37" s="156"/>
      <c r="HH37" s="156"/>
      <c r="HI37" s="156"/>
      <c r="HJ37" s="156"/>
      <c r="HK37" s="156"/>
      <c r="HL37" s="156"/>
      <c r="HM37" s="156"/>
      <c r="HN37" s="156"/>
      <c r="HO37" s="156"/>
      <c r="HP37" s="156"/>
      <c r="HQ37" s="156"/>
      <c r="HR37" s="156"/>
      <c r="HS37" s="156"/>
      <c r="HT37" s="156"/>
      <c r="HU37" s="156"/>
      <c r="HV37" s="156"/>
      <c r="HW37" s="156"/>
      <c r="HX37" s="156"/>
      <c r="HY37" s="156"/>
      <c r="HZ37" s="156"/>
      <c r="IA37" s="156"/>
      <c r="IB37" s="156"/>
      <c r="IC37" s="156"/>
      <c r="ID37" s="156"/>
      <c r="IE37" s="156"/>
      <c r="IF37" s="156"/>
      <c r="IG37" s="156"/>
      <c r="IH37" s="156"/>
      <c r="II37" s="156"/>
      <c r="IJ37" s="156"/>
      <c r="IK37" s="156"/>
      <c r="IL37" s="156"/>
      <c r="IM37" s="156"/>
      <c r="IN37" s="156"/>
      <c r="IO37" s="156"/>
      <c r="IP37" s="156"/>
      <c r="IQ37" s="156"/>
      <c r="IR37" s="156"/>
      <c r="IS37" s="156"/>
      <c r="IT37" s="156"/>
      <c r="IU37" s="156"/>
      <c r="IV37" s="156"/>
      <c r="IW37" s="156"/>
      <c r="IX37" s="156"/>
    </row>
    <row r="38" spans="1:258" s="233" customFormat="1" ht="111" customHeight="1" x14ac:dyDescent="0.25">
      <c r="A38" s="260" t="s">
        <v>222</v>
      </c>
      <c r="B38" s="255" t="s">
        <v>221</v>
      </c>
      <c r="C38" s="255" t="s">
        <v>201</v>
      </c>
      <c r="D38" s="256">
        <v>34</v>
      </c>
      <c r="E38" s="267">
        <v>1</v>
      </c>
      <c r="F38" s="268"/>
      <c r="G38" s="268"/>
      <c r="H38" s="268">
        <v>1</v>
      </c>
      <c r="I38" s="268"/>
      <c r="J38" s="268"/>
      <c r="K38" s="268">
        <v>1</v>
      </c>
      <c r="L38" s="268"/>
      <c r="M38" s="268"/>
      <c r="N38" s="269">
        <v>1</v>
      </c>
      <c r="O38" s="257">
        <f t="shared" si="0"/>
        <v>136</v>
      </c>
      <c r="P38" s="258">
        <f t="shared" ref="P38:P39" si="1">O38*D$13</f>
        <v>0</v>
      </c>
      <c r="Q38" s="231"/>
      <c r="R38" s="266"/>
      <c r="S38" s="161"/>
      <c r="T38" s="161"/>
      <c r="U38" s="161"/>
      <c r="V38" s="161"/>
      <c r="W38" s="161"/>
      <c r="X38" s="161"/>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c r="FY38" s="156"/>
      <c r="FZ38" s="156"/>
      <c r="GA38" s="156"/>
      <c r="GB38" s="156"/>
      <c r="GC38" s="156"/>
      <c r="GD38" s="156"/>
      <c r="GE38" s="156"/>
      <c r="GF38" s="156"/>
      <c r="GG38" s="156"/>
      <c r="GH38" s="156"/>
      <c r="GI38" s="156"/>
      <c r="GJ38" s="156"/>
      <c r="GK38" s="156"/>
      <c r="GL38" s="156"/>
      <c r="GM38" s="156"/>
      <c r="GN38" s="156"/>
      <c r="GO38" s="156"/>
      <c r="GP38" s="156"/>
      <c r="GQ38" s="156"/>
      <c r="GR38" s="156"/>
      <c r="GS38" s="156"/>
      <c r="GT38" s="156"/>
      <c r="GU38" s="156"/>
      <c r="GV38" s="156"/>
      <c r="GW38" s="156"/>
      <c r="GX38" s="156"/>
      <c r="GY38" s="156"/>
      <c r="GZ38" s="156"/>
      <c r="HA38" s="156"/>
      <c r="HB38" s="156"/>
      <c r="HC38" s="156"/>
      <c r="HD38" s="156"/>
      <c r="HE38" s="156"/>
      <c r="HF38" s="156"/>
      <c r="HG38" s="156"/>
      <c r="HH38" s="156"/>
      <c r="HI38" s="156"/>
      <c r="HJ38" s="156"/>
      <c r="HK38" s="156"/>
      <c r="HL38" s="156"/>
      <c r="HM38" s="156"/>
      <c r="HN38" s="156"/>
      <c r="HO38" s="156"/>
      <c r="HP38" s="156"/>
      <c r="HQ38" s="156"/>
      <c r="HR38" s="156"/>
      <c r="HS38" s="156"/>
      <c r="HT38" s="156"/>
      <c r="HU38" s="156"/>
      <c r="HV38" s="156"/>
      <c r="HW38" s="156"/>
      <c r="HX38" s="156"/>
      <c r="HY38" s="156"/>
      <c r="HZ38" s="156"/>
      <c r="IA38" s="156"/>
      <c r="IB38" s="156"/>
      <c r="IC38" s="156"/>
      <c r="ID38" s="156"/>
      <c r="IE38" s="156"/>
      <c r="IF38" s="156"/>
      <c r="IG38" s="156"/>
      <c r="IH38" s="156"/>
      <c r="II38" s="156"/>
      <c r="IJ38" s="156"/>
      <c r="IK38" s="156"/>
      <c r="IL38" s="156"/>
      <c r="IM38" s="156"/>
      <c r="IN38" s="156"/>
      <c r="IO38" s="156"/>
      <c r="IP38" s="156"/>
      <c r="IQ38" s="156"/>
      <c r="IR38" s="156"/>
      <c r="IS38" s="156"/>
      <c r="IT38" s="156"/>
      <c r="IU38" s="156"/>
      <c r="IV38" s="156"/>
      <c r="IW38" s="156"/>
      <c r="IX38" s="156"/>
    </row>
    <row r="39" spans="1:258" s="233" customFormat="1" ht="103.5" customHeight="1" x14ac:dyDescent="0.25">
      <c r="A39" s="270" t="s">
        <v>223</v>
      </c>
      <c r="B39" s="271" t="s">
        <v>221</v>
      </c>
      <c r="C39" s="271" t="s">
        <v>201</v>
      </c>
      <c r="D39" s="272">
        <v>34</v>
      </c>
      <c r="E39" s="733">
        <v>1</v>
      </c>
      <c r="F39" s="734"/>
      <c r="G39" s="734"/>
      <c r="H39" s="734"/>
      <c r="I39" s="734"/>
      <c r="J39" s="734"/>
      <c r="K39" s="734"/>
      <c r="L39" s="734"/>
      <c r="M39" s="734"/>
      <c r="N39" s="735"/>
      <c r="O39" s="257">
        <f t="shared" si="0"/>
        <v>34</v>
      </c>
      <c r="P39" s="258">
        <f t="shared" si="1"/>
        <v>0</v>
      </c>
      <c r="Q39" s="231"/>
      <c r="R39" s="273"/>
      <c r="S39" s="161"/>
      <c r="T39" s="161"/>
      <c r="U39" s="161"/>
      <c r="V39" s="161"/>
      <c r="W39" s="161"/>
      <c r="X39" s="161"/>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156"/>
      <c r="EN39" s="156"/>
      <c r="EO39" s="156"/>
      <c r="EP39" s="156"/>
      <c r="EQ39" s="156"/>
      <c r="ER39" s="156"/>
      <c r="ES39" s="156"/>
      <c r="ET39" s="156"/>
      <c r="EU39" s="156"/>
      <c r="EV39" s="156"/>
      <c r="EW39" s="156"/>
      <c r="EX39" s="156"/>
      <c r="EY39" s="156"/>
      <c r="EZ39" s="156"/>
      <c r="FA39" s="156"/>
      <c r="FB39" s="156"/>
      <c r="FC39" s="156"/>
      <c r="FD39" s="156"/>
      <c r="FE39" s="156"/>
      <c r="FF39" s="156"/>
      <c r="FG39" s="156"/>
      <c r="FH39" s="156"/>
      <c r="FI39" s="156"/>
      <c r="FJ39" s="156"/>
      <c r="FK39" s="156"/>
      <c r="FL39" s="156"/>
      <c r="FM39" s="156"/>
      <c r="FN39" s="156"/>
      <c r="FO39" s="156"/>
      <c r="FP39" s="156"/>
      <c r="FQ39" s="156"/>
      <c r="FR39" s="156"/>
      <c r="FS39" s="156"/>
      <c r="FT39" s="156"/>
      <c r="FU39" s="156"/>
      <c r="FV39" s="156"/>
      <c r="FW39" s="156"/>
      <c r="FX39" s="156"/>
      <c r="FY39" s="156"/>
      <c r="FZ39" s="156"/>
      <c r="GA39" s="156"/>
      <c r="GB39" s="156"/>
      <c r="GC39" s="156"/>
      <c r="GD39" s="156"/>
      <c r="GE39" s="156"/>
      <c r="GF39" s="156"/>
      <c r="GG39" s="156"/>
      <c r="GH39" s="156"/>
      <c r="GI39" s="156"/>
      <c r="GJ39" s="156"/>
      <c r="GK39" s="156"/>
      <c r="GL39" s="156"/>
      <c r="GM39" s="156"/>
      <c r="GN39" s="156"/>
      <c r="GO39" s="156"/>
      <c r="GP39" s="156"/>
      <c r="GQ39" s="156"/>
      <c r="GR39" s="156"/>
      <c r="GS39" s="156"/>
      <c r="GT39" s="156"/>
      <c r="GU39" s="156"/>
      <c r="GV39" s="156"/>
      <c r="GW39" s="156"/>
      <c r="GX39" s="156"/>
      <c r="GY39" s="156"/>
      <c r="GZ39" s="156"/>
      <c r="HA39" s="156"/>
      <c r="HB39" s="156"/>
      <c r="HC39" s="156"/>
      <c r="HD39" s="156"/>
      <c r="HE39" s="156"/>
      <c r="HF39" s="156"/>
      <c r="HG39" s="156"/>
      <c r="HH39" s="156"/>
      <c r="HI39" s="156"/>
      <c r="HJ39" s="156"/>
      <c r="HK39" s="156"/>
      <c r="HL39" s="156"/>
      <c r="HM39" s="156"/>
      <c r="HN39" s="156"/>
      <c r="HO39" s="156"/>
      <c r="HP39" s="156"/>
      <c r="HQ39" s="156"/>
      <c r="HR39" s="156"/>
      <c r="HS39" s="156"/>
      <c r="HT39" s="156"/>
      <c r="HU39" s="156"/>
      <c r="HV39" s="156"/>
      <c r="HW39" s="156"/>
      <c r="HX39" s="156"/>
      <c r="HY39" s="156"/>
      <c r="HZ39" s="156"/>
      <c r="IA39" s="156"/>
      <c r="IB39" s="156"/>
      <c r="IC39" s="156"/>
      <c r="ID39" s="156"/>
      <c r="IE39" s="156"/>
      <c r="IF39" s="156"/>
      <c r="IG39" s="156"/>
      <c r="IH39" s="156"/>
      <c r="II39" s="156"/>
      <c r="IJ39" s="156"/>
      <c r="IK39" s="156"/>
      <c r="IL39" s="156"/>
      <c r="IM39" s="156"/>
      <c r="IN39" s="156"/>
      <c r="IO39" s="156"/>
      <c r="IP39" s="156"/>
      <c r="IQ39" s="156"/>
      <c r="IR39" s="156"/>
      <c r="IS39" s="156"/>
      <c r="IT39" s="156"/>
      <c r="IU39" s="156"/>
      <c r="IV39" s="156"/>
      <c r="IW39" s="156"/>
      <c r="IX39" s="156"/>
    </row>
    <row r="40" spans="1:258" s="284" customFormat="1" ht="45" customHeight="1" x14ac:dyDescent="0.25">
      <c r="A40" s="274" t="s">
        <v>224</v>
      </c>
      <c r="B40" s="275"/>
      <c r="C40" s="275"/>
      <c r="D40" s="276"/>
      <c r="E40" s="277"/>
      <c r="F40" s="277"/>
      <c r="G40" s="277"/>
      <c r="H40" s="277"/>
      <c r="I40" s="277"/>
      <c r="J40" s="277"/>
      <c r="K40" s="277"/>
      <c r="L40" s="277"/>
      <c r="M40" s="277"/>
      <c r="N40" s="277"/>
      <c r="O40" s="278"/>
      <c r="P40" s="279">
        <f>SUM(P35:P39)</f>
        <v>0</v>
      </c>
      <c r="Q40" s="280" t="s">
        <v>225</v>
      </c>
      <c r="R40" s="281"/>
      <c r="S40" s="282"/>
      <c r="T40" s="282"/>
      <c r="U40" s="282"/>
      <c r="V40" s="282"/>
      <c r="W40" s="282"/>
      <c r="X40" s="282"/>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3"/>
      <c r="CP40" s="283"/>
      <c r="CQ40" s="283"/>
      <c r="CR40" s="283"/>
      <c r="CS40" s="283"/>
      <c r="CT40" s="283"/>
      <c r="CU40" s="283"/>
      <c r="CV40" s="283"/>
      <c r="CW40" s="283"/>
      <c r="CX40" s="283"/>
      <c r="CY40" s="283"/>
      <c r="CZ40" s="283"/>
      <c r="DA40" s="283"/>
      <c r="DB40" s="283"/>
      <c r="DC40" s="283"/>
      <c r="DD40" s="283"/>
      <c r="DE40" s="283"/>
      <c r="DF40" s="283"/>
      <c r="DG40" s="283"/>
      <c r="DH40" s="283"/>
      <c r="DI40" s="283"/>
      <c r="DJ40" s="283"/>
      <c r="DK40" s="283"/>
      <c r="DL40" s="283"/>
      <c r="DM40" s="283"/>
      <c r="DN40" s="283"/>
      <c r="DO40" s="283"/>
      <c r="DP40" s="283"/>
      <c r="DQ40" s="283"/>
      <c r="DR40" s="283"/>
      <c r="DS40" s="283"/>
      <c r="DT40" s="283"/>
      <c r="DU40" s="283"/>
      <c r="DV40" s="283"/>
      <c r="DW40" s="283"/>
      <c r="DX40" s="283"/>
      <c r="DY40" s="283"/>
      <c r="DZ40" s="283"/>
      <c r="EA40" s="283"/>
      <c r="EB40" s="283"/>
      <c r="EC40" s="283"/>
      <c r="ED40" s="283"/>
      <c r="EE40" s="283"/>
      <c r="EF40" s="283"/>
      <c r="EG40" s="283"/>
      <c r="EH40" s="283"/>
      <c r="EI40" s="283"/>
      <c r="EJ40" s="283"/>
      <c r="EK40" s="283"/>
      <c r="EL40" s="283"/>
      <c r="EM40" s="283"/>
      <c r="EN40" s="283"/>
      <c r="EO40" s="283"/>
      <c r="EP40" s="283"/>
      <c r="EQ40" s="283"/>
      <c r="ER40" s="283"/>
      <c r="ES40" s="283"/>
      <c r="ET40" s="283"/>
      <c r="EU40" s="283"/>
      <c r="EV40" s="283"/>
      <c r="EW40" s="283"/>
      <c r="EX40" s="283"/>
      <c r="EY40" s="283"/>
      <c r="EZ40" s="283"/>
      <c r="FA40" s="283"/>
      <c r="FB40" s="283"/>
      <c r="FC40" s="283"/>
      <c r="FD40" s="283"/>
      <c r="FE40" s="283"/>
      <c r="FF40" s="283"/>
      <c r="FG40" s="283"/>
      <c r="FH40" s="283"/>
      <c r="FI40" s="283"/>
      <c r="FJ40" s="283"/>
      <c r="FK40" s="283"/>
      <c r="FL40" s="283"/>
      <c r="FM40" s="283"/>
      <c r="FN40" s="283"/>
      <c r="FO40" s="283"/>
      <c r="FP40" s="283"/>
      <c r="FQ40" s="283"/>
      <c r="FR40" s="283"/>
      <c r="FS40" s="283"/>
      <c r="FT40" s="283"/>
      <c r="FU40" s="283"/>
      <c r="FV40" s="283"/>
      <c r="FW40" s="283"/>
      <c r="FX40" s="283"/>
      <c r="FY40" s="283"/>
      <c r="FZ40" s="283"/>
      <c r="GA40" s="283"/>
      <c r="GB40" s="283"/>
      <c r="GC40" s="283"/>
      <c r="GD40" s="283"/>
      <c r="GE40" s="283"/>
      <c r="GF40" s="283"/>
      <c r="GG40" s="283"/>
      <c r="GH40" s="283"/>
      <c r="GI40" s="283"/>
      <c r="GJ40" s="283"/>
      <c r="GK40" s="283"/>
      <c r="GL40" s="283"/>
      <c r="GM40" s="283"/>
      <c r="GN40" s="283"/>
      <c r="GO40" s="283"/>
      <c r="GP40" s="283"/>
      <c r="GQ40" s="283"/>
      <c r="GR40" s="283"/>
      <c r="GS40" s="283"/>
      <c r="GT40" s="283"/>
      <c r="GU40" s="283"/>
      <c r="GV40" s="283"/>
      <c r="GW40" s="283"/>
      <c r="GX40" s="283"/>
      <c r="GY40" s="283"/>
      <c r="GZ40" s="283"/>
      <c r="HA40" s="283"/>
      <c r="HB40" s="283"/>
      <c r="HC40" s="283"/>
      <c r="HD40" s="283"/>
      <c r="HE40" s="283"/>
      <c r="HF40" s="283"/>
      <c r="HG40" s="283"/>
      <c r="HH40" s="283"/>
      <c r="HI40" s="283"/>
      <c r="HJ40" s="283"/>
      <c r="HK40" s="283"/>
      <c r="HL40" s="283"/>
      <c r="HM40" s="283"/>
      <c r="HN40" s="283"/>
      <c r="HO40" s="283"/>
      <c r="HP40" s="283"/>
      <c r="HQ40" s="283"/>
      <c r="HR40" s="283"/>
      <c r="HS40" s="283"/>
      <c r="HT40" s="283"/>
      <c r="HU40" s="283"/>
      <c r="HV40" s="283"/>
      <c r="HW40" s="283"/>
      <c r="HX40" s="283"/>
      <c r="HY40" s="283"/>
      <c r="HZ40" s="283"/>
      <c r="IA40" s="283"/>
      <c r="IB40" s="283"/>
      <c r="IC40" s="283"/>
      <c r="ID40" s="283"/>
      <c r="IE40" s="283"/>
      <c r="IF40" s="283"/>
      <c r="IG40" s="283"/>
      <c r="IH40" s="283"/>
      <c r="II40" s="283"/>
      <c r="IJ40" s="283"/>
      <c r="IK40" s="283"/>
      <c r="IL40" s="283"/>
      <c r="IM40" s="283"/>
      <c r="IN40" s="283"/>
      <c r="IO40" s="283"/>
      <c r="IP40" s="283"/>
      <c r="IQ40" s="283"/>
      <c r="IR40" s="283"/>
      <c r="IS40" s="283"/>
      <c r="IT40" s="283"/>
      <c r="IU40" s="283"/>
      <c r="IV40" s="283"/>
      <c r="IW40" s="283"/>
      <c r="IX40" s="283"/>
    </row>
    <row r="41" spans="1:258" s="233" customFormat="1" ht="15.75" customHeight="1" x14ac:dyDescent="0.25">
      <c r="A41" s="752" t="s">
        <v>226</v>
      </c>
      <c r="B41" s="753"/>
      <c r="C41" s="753"/>
      <c r="D41" s="753"/>
      <c r="E41" s="753"/>
      <c r="F41" s="753"/>
      <c r="G41" s="753"/>
      <c r="H41" s="753"/>
      <c r="I41" s="753"/>
      <c r="J41" s="753"/>
      <c r="K41" s="753"/>
      <c r="L41" s="753"/>
      <c r="M41" s="753"/>
      <c r="N41" s="753"/>
      <c r="O41" s="753"/>
      <c r="P41" s="285"/>
      <c r="Q41" s="286"/>
      <c r="R41" s="287"/>
      <c r="S41" s="198"/>
      <c r="T41" s="198"/>
      <c r="U41" s="198"/>
      <c r="V41" s="198"/>
      <c r="W41" s="198"/>
      <c r="X41" s="198"/>
    </row>
    <row r="42" spans="1:258" s="296" customFormat="1" ht="30.75" customHeight="1" x14ac:dyDescent="0.25">
      <c r="A42" s="288" t="s">
        <v>227</v>
      </c>
      <c r="B42" s="289" t="s">
        <v>228</v>
      </c>
      <c r="C42" s="290" t="s">
        <v>201</v>
      </c>
      <c r="D42" s="291">
        <v>8.75</v>
      </c>
      <c r="E42" s="267"/>
      <c r="F42" s="268"/>
      <c r="G42" s="268"/>
      <c r="H42" s="268"/>
      <c r="I42" s="268"/>
      <c r="J42" s="268"/>
      <c r="K42" s="268"/>
      <c r="L42" s="268"/>
      <c r="M42" s="268"/>
      <c r="N42" s="269"/>
      <c r="O42" s="292">
        <f>D42*(E42+F42+G42+H42+I42+J42+K42+L42+M42+N42)</f>
        <v>0</v>
      </c>
      <c r="P42" s="293">
        <f>O42*D$13</f>
        <v>0</v>
      </c>
      <c r="Q42" s="294"/>
      <c r="R42" s="295"/>
    </row>
    <row r="43" spans="1:258" s="296" customFormat="1" ht="28.5" customHeight="1" x14ac:dyDescent="0.25">
      <c r="A43" s="254" t="s">
        <v>229</v>
      </c>
      <c r="B43" s="118" t="s">
        <v>228</v>
      </c>
      <c r="C43" s="255" t="s">
        <v>201</v>
      </c>
      <c r="D43" s="256">
        <v>8.75</v>
      </c>
      <c r="E43" s="261"/>
      <c r="F43" s="262"/>
      <c r="G43" s="262"/>
      <c r="H43" s="262"/>
      <c r="I43" s="262"/>
      <c r="J43" s="262"/>
      <c r="K43" s="262"/>
      <c r="L43" s="262"/>
      <c r="M43" s="262"/>
      <c r="N43" s="263"/>
      <c r="O43" s="292">
        <f t="shared" ref="O43:O53" si="2">D43*(E43+F43+G43+H43+I43+J43+K43+L43+M43+N43)</f>
        <v>0</v>
      </c>
      <c r="P43" s="297">
        <f t="shared" ref="P43:P53" si="3">O43*D$13</f>
        <v>0</v>
      </c>
      <c r="Q43" s="294"/>
      <c r="R43" s="298"/>
    </row>
    <row r="44" spans="1:258" s="296" customFormat="1" ht="63" customHeight="1" x14ac:dyDescent="0.25">
      <c r="A44" s="254" t="s">
        <v>230</v>
      </c>
      <c r="B44" s="118" t="s">
        <v>228</v>
      </c>
      <c r="C44" s="255" t="s">
        <v>201</v>
      </c>
      <c r="D44" s="256">
        <v>8.75</v>
      </c>
      <c r="E44" s="267"/>
      <c r="F44" s="268"/>
      <c r="G44" s="268"/>
      <c r="H44" s="268"/>
      <c r="I44" s="268"/>
      <c r="J44" s="268"/>
      <c r="K44" s="268"/>
      <c r="L44" s="268"/>
      <c r="M44" s="268"/>
      <c r="N44" s="269"/>
      <c r="O44" s="292">
        <f t="shared" si="2"/>
        <v>0</v>
      </c>
      <c r="P44" s="297">
        <f t="shared" si="3"/>
        <v>0</v>
      </c>
      <c r="Q44" s="294"/>
      <c r="R44" s="299"/>
    </row>
    <row r="45" spans="1:258" s="296" customFormat="1" ht="39.75" customHeight="1" x14ac:dyDescent="0.25">
      <c r="A45" s="254" t="s">
        <v>231</v>
      </c>
      <c r="B45" s="118" t="s">
        <v>228</v>
      </c>
      <c r="C45" s="255" t="s">
        <v>201</v>
      </c>
      <c r="D45" s="256">
        <v>8.75</v>
      </c>
      <c r="E45" s="261"/>
      <c r="F45" s="262"/>
      <c r="G45" s="262"/>
      <c r="H45" s="262"/>
      <c r="I45" s="262"/>
      <c r="J45" s="262"/>
      <c r="K45" s="262"/>
      <c r="L45" s="262"/>
      <c r="M45" s="262"/>
      <c r="N45" s="263"/>
      <c r="O45" s="292">
        <f t="shared" si="2"/>
        <v>0</v>
      </c>
      <c r="P45" s="297">
        <f t="shared" si="3"/>
        <v>0</v>
      </c>
      <c r="Q45" s="294"/>
      <c r="R45" s="299"/>
    </row>
    <row r="46" spans="1:258" s="296" customFormat="1" ht="39" customHeight="1" x14ac:dyDescent="0.25">
      <c r="A46" s="300" t="s">
        <v>232</v>
      </c>
      <c r="B46" s="301" t="s">
        <v>228</v>
      </c>
      <c r="C46" s="301" t="s">
        <v>201</v>
      </c>
      <c r="D46" s="272">
        <v>8.75</v>
      </c>
      <c r="E46" s="267"/>
      <c r="F46" s="268"/>
      <c r="G46" s="268"/>
      <c r="H46" s="268"/>
      <c r="I46" s="268"/>
      <c r="J46" s="268"/>
      <c r="K46" s="268"/>
      <c r="L46" s="268"/>
      <c r="M46" s="268"/>
      <c r="N46" s="302"/>
      <c r="O46" s="303">
        <f t="shared" si="2"/>
        <v>0</v>
      </c>
      <c r="P46" s="297">
        <f t="shared" si="3"/>
        <v>0</v>
      </c>
      <c r="Q46" s="294"/>
      <c r="R46" s="299"/>
    </row>
    <row r="47" spans="1:258" s="296" customFormat="1" ht="53.25" customHeight="1" x14ac:dyDescent="0.25">
      <c r="A47" s="304" t="s">
        <v>233</v>
      </c>
      <c r="B47" s="301" t="s">
        <v>228</v>
      </c>
      <c r="C47" s="305" t="s">
        <v>201</v>
      </c>
      <c r="D47" s="256">
        <v>8.75</v>
      </c>
      <c r="E47" s="261"/>
      <c r="F47" s="262"/>
      <c r="G47" s="262"/>
      <c r="H47" s="262"/>
      <c r="I47" s="262"/>
      <c r="J47" s="262"/>
      <c r="K47" s="262"/>
      <c r="L47" s="262"/>
      <c r="M47" s="262"/>
      <c r="N47" s="306"/>
      <c r="O47" s="303">
        <f t="shared" si="2"/>
        <v>0</v>
      </c>
      <c r="P47" s="297">
        <f t="shared" si="3"/>
        <v>0</v>
      </c>
      <c r="Q47" s="294"/>
      <c r="R47" s="307" t="s">
        <v>234</v>
      </c>
    </row>
    <row r="48" spans="1:258" s="296" customFormat="1" ht="35.25" customHeight="1" x14ac:dyDescent="0.25">
      <c r="A48" s="254" t="s">
        <v>235</v>
      </c>
      <c r="B48" s="118" t="s">
        <v>228</v>
      </c>
      <c r="C48" s="255" t="s">
        <v>201</v>
      </c>
      <c r="D48" s="291">
        <v>8.75</v>
      </c>
      <c r="E48" s="267"/>
      <c r="F48" s="268"/>
      <c r="G48" s="268"/>
      <c r="H48" s="268"/>
      <c r="I48" s="268"/>
      <c r="J48" s="268"/>
      <c r="K48" s="268"/>
      <c r="L48" s="268"/>
      <c r="M48" s="268"/>
      <c r="N48" s="269"/>
      <c r="O48" s="292">
        <f t="shared" si="2"/>
        <v>0</v>
      </c>
      <c r="P48" s="297">
        <f t="shared" si="3"/>
        <v>0</v>
      </c>
      <c r="Q48" s="294"/>
      <c r="R48" s="299"/>
    </row>
    <row r="49" spans="1:258" s="296" customFormat="1" ht="30" x14ac:dyDescent="0.25">
      <c r="A49" s="254" t="s">
        <v>236</v>
      </c>
      <c r="B49" s="118" t="s">
        <v>237</v>
      </c>
      <c r="C49" s="255" t="s">
        <v>201</v>
      </c>
      <c r="D49" s="256">
        <v>17.5</v>
      </c>
      <c r="E49" s="261"/>
      <c r="F49" s="262"/>
      <c r="G49" s="262"/>
      <c r="H49" s="262"/>
      <c r="I49" s="262"/>
      <c r="J49" s="262"/>
      <c r="K49" s="262"/>
      <c r="L49" s="262"/>
      <c r="M49" s="262"/>
      <c r="N49" s="263"/>
      <c r="O49" s="292">
        <f t="shared" si="2"/>
        <v>0</v>
      </c>
      <c r="P49" s="297">
        <f t="shared" si="3"/>
        <v>0</v>
      </c>
      <c r="Q49" s="294"/>
      <c r="R49" s="299"/>
    </row>
    <row r="50" spans="1:258" s="296" customFormat="1" ht="30" x14ac:dyDescent="0.25">
      <c r="A50" s="254" t="s">
        <v>238</v>
      </c>
      <c r="B50" s="118" t="s">
        <v>237</v>
      </c>
      <c r="C50" s="255" t="s">
        <v>201</v>
      </c>
      <c r="D50" s="256">
        <v>17.5</v>
      </c>
      <c r="E50" s="261"/>
      <c r="F50" s="262"/>
      <c r="G50" s="262"/>
      <c r="H50" s="262"/>
      <c r="I50" s="262"/>
      <c r="J50" s="262"/>
      <c r="K50" s="262"/>
      <c r="L50" s="262"/>
      <c r="M50" s="262"/>
      <c r="N50" s="263"/>
      <c r="O50" s="292">
        <f t="shared" si="2"/>
        <v>0</v>
      </c>
      <c r="P50" s="297">
        <f t="shared" si="3"/>
        <v>0</v>
      </c>
      <c r="Q50" s="294"/>
      <c r="R50" s="299"/>
    </row>
    <row r="51" spans="1:258" s="296" customFormat="1" ht="66" customHeight="1" x14ac:dyDescent="0.25">
      <c r="A51" s="308" t="s">
        <v>239</v>
      </c>
      <c r="B51" s="301"/>
      <c r="C51" s="305" t="s">
        <v>201</v>
      </c>
      <c r="D51" s="303"/>
      <c r="E51" s="309"/>
      <c r="F51" s="310"/>
      <c r="G51" s="310"/>
      <c r="H51" s="310"/>
      <c r="I51" s="310"/>
      <c r="J51" s="310"/>
      <c r="K51" s="310"/>
      <c r="L51" s="310"/>
      <c r="M51" s="310"/>
      <c r="N51" s="302"/>
      <c r="O51" s="303">
        <f t="shared" si="2"/>
        <v>0</v>
      </c>
      <c r="P51" s="297">
        <f t="shared" si="3"/>
        <v>0</v>
      </c>
      <c r="Q51" s="294"/>
      <c r="R51" s="298"/>
    </row>
    <row r="52" spans="1:258" s="296" customFormat="1" ht="30" x14ac:dyDescent="0.25">
      <c r="A52" s="311" t="s">
        <v>240</v>
      </c>
      <c r="B52" s="301" t="s">
        <v>228</v>
      </c>
      <c r="C52" s="305" t="s">
        <v>201</v>
      </c>
      <c r="D52" s="303">
        <v>8.75</v>
      </c>
      <c r="E52" s="312"/>
      <c r="F52" s="313"/>
      <c r="G52" s="313"/>
      <c r="H52" s="313"/>
      <c r="I52" s="313"/>
      <c r="J52" s="313"/>
      <c r="K52" s="313"/>
      <c r="L52" s="313"/>
      <c r="M52" s="313"/>
      <c r="N52" s="306"/>
      <c r="O52" s="303">
        <f t="shared" si="2"/>
        <v>0</v>
      </c>
      <c r="P52" s="297">
        <f t="shared" si="3"/>
        <v>0</v>
      </c>
      <c r="Q52" s="294"/>
      <c r="R52" s="264"/>
    </row>
    <row r="53" spans="1:258" ht="51.75" customHeight="1" x14ac:dyDescent="0.25">
      <c r="A53" s="311" t="s">
        <v>241</v>
      </c>
      <c r="B53" s="314" t="s">
        <v>228</v>
      </c>
      <c r="C53" s="315" t="s">
        <v>201</v>
      </c>
      <c r="D53" s="316">
        <v>8.75</v>
      </c>
      <c r="E53" s="317"/>
      <c r="F53" s="310"/>
      <c r="G53" s="310"/>
      <c r="H53" s="310"/>
      <c r="I53" s="310"/>
      <c r="J53" s="310"/>
      <c r="K53" s="310"/>
      <c r="L53" s="310"/>
      <c r="M53" s="310"/>
      <c r="N53" s="213"/>
      <c r="O53" s="316">
        <f t="shared" si="2"/>
        <v>0</v>
      </c>
      <c r="P53" s="318">
        <f t="shared" si="3"/>
        <v>0</v>
      </c>
      <c r="Q53" s="319"/>
      <c r="R53" s="320"/>
    </row>
    <row r="54" spans="1:258" ht="51.75" customHeight="1" x14ac:dyDescent="0.25">
      <c r="A54" s="274" t="s">
        <v>242</v>
      </c>
      <c r="B54" s="321"/>
      <c r="C54" s="322"/>
      <c r="D54" s="278"/>
      <c r="E54" s="277"/>
      <c r="F54" s="277"/>
      <c r="G54" s="277"/>
      <c r="H54" s="277"/>
      <c r="I54" s="277"/>
      <c r="J54" s="277"/>
      <c r="K54" s="277"/>
      <c r="L54" s="277"/>
      <c r="M54" s="277"/>
      <c r="N54" s="277"/>
      <c r="O54" s="278"/>
      <c r="P54" s="279">
        <f>SUM(P42:P53)</f>
        <v>0</v>
      </c>
      <c r="Q54" s="323" t="s">
        <v>243</v>
      </c>
      <c r="R54" s="287"/>
    </row>
    <row r="55" spans="1:258" ht="16.5" customHeight="1" thickBot="1" x14ac:dyDescent="0.3">
      <c r="A55" s="324"/>
      <c r="B55" s="325"/>
      <c r="C55" s="326"/>
      <c r="D55" s="327"/>
      <c r="E55" s="317"/>
      <c r="F55" s="317"/>
      <c r="G55" s="317"/>
      <c r="H55" s="317"/>
      <c r="I55" s="317"/>
      <c r="J55" s="317"/>
      <c r="K55" s="317"/>
      <c r="L55" s="317"/>
      <c r="M55" s="317"/>
      <c r="N55" s="213"/>
      <c r="O55" s="328"/>
      <c r="P55" s="328"/>
      <c r="Q55" s="319"/>
      <c r="R55" s="329"/>
    </row>
    <row r="56" spans="1:258" s="70" customFormat="1" ht="21" x14ac:dyDescent="0.35">
      <c r="A56" s="754" t="s">
        <v>244</v>
      </c>
      <c r="B56" s="755"/>
      <c r="C56" s="755"/>
      <c r="D56" s="756"/>
      <c r="E56" s="756"/>
      <c r="F56" s="756"/>
      <c r="G56" s="756"/>
      <c r="H56" s="756"/>
      <c r="I56" s="756"/>
      <c r="J56" s="756"/>
      <c r="K56" s="756"/>
      <c r="L56" s="756"/>
      <c r="M56" s="756"/>
      <c r="N56" s="756"/>
      <c r="O56" s="755"/>
      <c r="P56" s="330"/>
      <c r="Q56" s="331"/>
      <c r="R56" s="287"/>
      <c r="S56" s="218"/>
      <c r="T56" s="218"/>
      <c r="U56" s="218"/>
      <c r="V56" s="218"/>
      <c r="W56" s="218"/>
      <c r="X56" s="218"/>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c r="CR56" s="219"/>
      <c r="CS56" s="219"/>
      <c r="CT56" s="219"/>
      <c r="CU56" s="219"/>
      <c r="CV56" s="219"/>
      <c r="CW56" s="219"/>
      <c r="CX56" s="219"/>
      <c r="CY56" s="219"/>
      <c r="CZ56" s="219"/>
      <c r="DA56" s="219"/>
      <c r="DB56" s="219"/>
      <c r="DC56" s="219"/>
      <c r="DD56" s="219"/>
      <c r="DE56" s="219"/>
      <c r="DF56" s="219"/>
      <c r="DG56" s="219"/>
      <c r="DH56" s="219"/>
      <c r="DI56" s="219"/>
      <c r="DJ56" s="219"/>
      <c r="DK56" s="219"/>
      <c r="DL56" s="219"/>
      <c r="DM56" s="219"/>
      <c r="DN56" s="219"/>
      <c r="DO56" s="219"/>
      <c r="DP56" s="219"/>
      <c r="DQ56" s="219"/>
      <c r="DR56" s="219"/>
      <c r="DS56" s="219"/>
      <c r="DT56" s="219"/>
      <c r="DU56" s="219"/>
      <c r="DV56" s="219"/>
      <c r="DW56" s="219"/>
      <c r="DX56" s="219"/>
      <c r="DY56" s="219"/>
      <c r="DZ56" s="219"/>
      <c r="EA56" s="219"/>
      <c r="EB56" s="219"/>
      <c r="EC56" s="219"/>
      <c r="ED56" s="219"/>
      <c r="EE56" s="219"/>
      <c r="EF56" s="219"/>
      <c r="EG56" s="219"/>
      <c r="EH56" s="219"/>
      <c r="EI56" s="219"/>
      <c r="EJ56" s="219"/>
      <c r="EK56" s="219"/>
      <c r="EL56" s="219"/>
      <c r="EM56" s="219"/>
      <c r="EN56" s="219"/>
      <c r="EO56" s="219"/>
      <c r="EP56" s="219"/>
      <c r="EQ56" s="219"/>
      <c r="ER56" s="219"/>
      <c r="ES56" s="219"/>
      <c r="ET56" s="219"/>
      <c r="EU56" s="219"/>
      <c r="EV56" s="219"/>
      <c r="EW56" s="219"/>
      <c r="EX56" s="219"/>
      <c r="EY56" s="219"/>
      <c r="EZ56" s="219"/>
      <c r="FA56" s="219"/>
      <c r="FB56" s="219"/>
      <c r="FC56" s="219"/>
      <c r="FD56" s="219"/>
      <c r="FE56" s="219"/>
      <c r="FF56" s="219"/>
      <c r="FG56" s="219"/>
      <c r="FH56" s="219"/>
      <c r="FI56" s="219"/>
      <c r="FJ56" s="219"/>
      <c r="FK56" s="219"/>
      <c r="FL56" s="219"/>
      <c r="FM56" s="219"/>
      <c r="FN56" s="219"/>
      <c r="FO56" s="219"/>
      <c r="FP56" s="219"/>
      <c r="FQ56" s="219"/>
      <c r="FR56" s="219"/>
      <c r="FS56" s="219"/>
      <c r="FT56" s="219"/>
      <c r="FU56" s="219"/>
      <c r="FV56" s="219"/>
      <c r="FW56" s="219"/>
      <c r="FX56" s="219"/>
      <c r="FY56" s="219"/>
      <c r="FZ56" s="219"/>
      <c r="GA56" s="219"/>
      <c r="GB56" s="219"/>
      <c r="GC56" s="219"/>
      <c r="GD56" s="219"/>
      <c r="GE56" s="219"/>
      <c r="GF56" s="219"/>
      <c r="GG56" s="219"/>
      <c r="GH56" s="219"/>
      <c r="GI56" s="219"/>
      <c r="GJ56" s="219"/>
      <c r="GK56" s="219"/>
      <c r="GL56" s="219"/>
      <c r="GM56" s="219"/>
      <c r="GN56" s="219"/>
      <c r="GO56" s="219"/>
      <c r="GP56" s="219"/>
      <c r="GQ56" s="219"/>
      <c r="GR56" s="219"/>
      <c r="GS56" s="219"/>
      <c r="GT56" s="219"/>
      <c r="GU56" s="219"/>
      <c r="GV56" s="219"/>
      <c r="GW56" s="219"/>
      <c r="GX56" s="219"/>
      <c r="GY56" s="219"/>
      <c r="GZ56" s="219"/>
      <c r="HA56" s="219"/>
      <c r="HB56" s="219"/>
      <c r="HC56" s="219"/>
      <c r="HD56" s="219"/>
      <c r="HE56" s="219"/>
      <c r="HF56" s="219"/>
      <c r="HG56" s="219"/>
      <c r="HH56" s="219"/>
      <c r="HI56" s="219"/>
      <c r="HJ56" s="219"/>
      <c r="HK56" s="219"/>
      <c r="HL56" s="219"/>
      <c r="HM56" s="219"/>
      <c r="HN56" s="219"/>
      <c r="HO56" s="219"/>
      <c r="HP56" s="219"/>
      <c r="HQ56" s="219"/>
      <c r="HR56" s="219"/>
      <c r="HS56" s="219"/>
      <c r="HT56" s="219"/>
      <c r="HU56" s="219"/>
      <c r="HV56" s="219"/>
      <c r="HW56" s="219"/>
      <c r="HX56" s="219"/>
      <c r="HY56" s="219"/>
      <c r="HZ56" s="219"/>
      <c r="IA56" s="219"/>
      <c r="IB56" s="219"/>
      <c r="IC56" s="219"/>
      <c r="ID56" s="219"/>
      <c r="IE56" s="219"/>
      <c r="IF56" s="219"/>
      <c r="IG56" s="219"/>
      <c r="IH56" s="219"/>
      <c r="II56" s="219"/>
      <c r="IJ56" s="219"/>
      <c r="IK56" s="219"/>
      <c r="IL56" s="219"/>
      <c r="IM56" s="219"/>
      <c r="IN56" s="219"/>
      <c r="IO56" s="219"/>
      <c r="IP56" s="219"/>
      <c r="IQ56" s="219"/>
      <c r="IR56" s="219"/>
      <c r="IS56" s="219"/>
      <c r="IT56" s="219"/>
      <c r="IU56" s="219"/>
      <c r="IV56" s="219"/>
      <c r="IW56" s="219"/>
      <c r="IX56" s="219"/>
    </row>
    <row r="57" spans="1:258" ht="75.75" thickBot="1" x14ac:dyDescent="0.3">
      <c r="A57" s="332" t="s">
        <v>245</v>
      </c>
      <c r="B57" s="333"/>
      <c r="C57" s="333" t="s">
        <v>201</v>
      </c>
      <c r="D57" s="206"/>
      <c r="E57" s="334"/>
      <c r="F57" s="335"/>
      <c r="G57" s="335"/>
      <c r="H57" s="335"/>
      <c r="I57" s="335"/>
      <c r="J57" s="335"/>
      <c r="K57" s="335"/>
      <c r="L57" s="335"/>
      <c r="M57" s="335"/>
      <c r="N57" s="336"/>
      <c r="O57" s="206">
        <f>D57*(E57+F57+G57+H57+I57+J57+K57+L57+M57+N57)</f>
        <v>0</v>
      </c>
      <c r="P57" s="207">
        <f>O57*D13</f>
        <v>0</v>
      </c>
      <c r="Q57" s="184" t="s">
        <v>246</v>
      </c>
      <c r="R57" s="337"/>
    </row>
    <row r="58" spans="1:258" ht="22.5" customHeight="1" thickBot="1" x14ac:dyDescent="0.3">
      <c r="A58" s="338"/>
      <c r="B58" s="339"/>
      <c r="C58" s="339"/>
      <c r="D58" s="214"/>
      <c r="E58" s="213"/>
      <c r="F58" s="213"/>
      <c r="G58" s="213"/>
      <c r="H58" s="213"/>
      <c r="I58" s="213"/>
      <c r="J58" s="213"/>
      <c r="K58" s="213"/>
      <c r="L58" s="213"/>
      <c r="M58" s="213"/>
      <c r="N58" s="212"/>
      <c r="O58" s="214"/>
      <c r="P58" s="214"/>
      <c r="Q58" s="340"/>
      <c r="R58" s="341"/>
    </row>
    <row r="59" spans="1:258" s="70" customFormat="1" ht="18.75" customHeight="1" x14ac:dyDescent="0.35">
      <c r="A59" s="757" t="s">
        <v>247</v>
      </c>
      <c r="B59" s="755"/>
      <c r="C59" s="755"/>
      <c r="D59" s="755"/>
      <c r="E59" s="756"/>
      <c r="F59" s="756"/>
      <c r="G59" s="756"/>
      <c r="H59" s="756"/>
      <c r="I59" s="756"/>
      <c r="J59" s="756"/>
      <c r="K59" s="756"/>
      <c r="L59" s="756"/>
      <c r="M59" s="756"/>
      <c r="N59" s="756"/>
      <c r="O59" s="755"/>
      <c r="P59" s="330"/>
      <c r="Q59" s="331"/>
      <c r="R59" s="287"/>
      <c r="S59" s="218"/>
      <c r="T59" s="218"/>
      <c r="U59" s="218"/>
      <c r="V59" s="218"/>
      <c r="W59" s="218"/>
      <c r="X59" s="218"/>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c r="EI59" s="219"/>
      <c r="EJ59" s="219"/>
      <c r="EK59" s="219"/>
      <c r="EL59" s="219"/>
      <c r="EM59" s="219"/>
      <c r="EN59" s="219"/>
      <c r="EO59" s="219"/>
      <c r="EP59" s="219"/>
      <c r="EQ59" s="219"/>
      <c r="ER59" s="219"/>
      <c r="ES59" s="219"/>
      <c r="ET59" s="219"/>
      <c r="EU59" s="219"/>
      <c r="EV59" s="219"/>
      <c r="EW59" s="219"/>
      <c r="EX59" s="219"/>
      <c r="EY59" s="219"/>
      <c r="EZ59" s="219"/>
      <c r="FA59" s="219"/>
      <c r="FB59" s="219"/>
      <c r="FC59" s="219"/>
      <c r="FD59" s="219"/>
      <c r="FE59" s="219"/>
      <c r="FF59" s="219"/>
      <c r="FG59" s="219"/>
      <c r="FH59" s="219"/>
      <c r="FI59" s="219"/>
      <c r="FJ59" s="219"/>
      <c r="FK59" s="219"/>
      <c r="FL59" s="219"/>
      <c r="FM59" s="219"/>
      <c r="FN59" s="219"/>
      <c r="FO59" s="219"/>
      <c r="FP59" s="219"/>
      <c r="FQ59" s="219"/>
      <c r="FR59" s="219"/>
      <c r="FS59" s="219"/>
      <c r="FT59" s="219"/>
      <c r="FU59" s="219"/>
      <c r="FV59" s="219"/>
      <c r="FW59" s="219"/>
      <c r="FX59" s="219"/>
      <c r="FY59" s="219"/>
      <c r="FZ59" s="219"/>
      <c r="GA59" s="219"/>
      <c r="GB59" s="219"/>
      <c r="GC59" s="219"/>
      <c r="GD59" s="219"/>
      <c r="GE59" s="219"/>
      <c r="GF59" s="219"/>
      <c r="GG59" s="219"/>
      <c r="GH59" s="219"/>
      <c r="GI59" s="219"/>
      <c r="GJ59" s="219"/>
      <c r="GK59" s="219"/>
      <c r="GL59" s="219"/>
      <c r="GM59" s="219"/>
      <c r="GN59" s="219"/>
      <c r="GO59" s="219"/>
      <c r="GP59" s="219"/>
      <c r="GQ59" s="219"/>
      <c r="GR59" s="219"/>
      <c r="GS59" s="219"/>
      <c r="GT59" s="219"/>
      <c r="GU59" s="219"/>
      <c r="GV59" s="219"/>
      <c r="GW59" s="219"/>
      <c r="GX59" s="219"/>
      <c r="GY59" s="219"/>
      <c r="GZ59" s="219"/>
      <c r="HA59" s="219"/>
      <c r="HB59" s="219"/>
      <c r="HC59" s="219"/>
      <c r="HD59" s="219"/>
      <c r="HE59" s="219"/>
      <c r="HF59" s="219"/>
      <c r="HG59" s="219"/>
      <c r="HH59" s="219"/>
      <c r="HI59" s="219"/>
      <c r="HJ59" s="219"/>
      <c r="HK59" s="219"/>
      <c r="HL59" s="219"/>
      <c r="HM59" s="219"/>
      <c r="HN59" s="219"/>
      <c r="HO59" s="219"/>
      <c r="HP59" s="219"/>
      <c r="HQ59" s="219"/>
      <c r="HR59" s="219"/>
      <c r="HS59" s="219"/>
      <c r="HT59" s="219"/>
      <c r="HU59" s="219"/>
      <c r="HV59" s="219"/>
      <c r="HW59" s="219"/>
      <c r="HX59" s="219"/>
      <c r="HY59" s="219"/>
      <c r="HZ59" s="219"/>
      <c r="IA59" s="219"/>
      <c r="IB59" s="219"/>
      <c r="IC59" s="219"/>
      <c r="ID59" s="219"/>
      <c r="IE59" s="219"/>
      <c r="IF59" s="219"/>
      <c r="IG59" s="219"/>
      <c r="IH59" s="219"/>
      <c r="II59" s="219"/>
      <c r="IJ59" s="219"/>
      <c r="IK59" s="219"/>
      <c r="IL59" s="219"/>
      <c r="IM59" s="219"/>
      <c r="IN59" s="219"/>
      <c r="IO59" s="219"/>
      <c r="IP59" s="219"/>
      <c r="IQ59" s="219"/>
      <c r="IR59" s="219"/>
      <c r="IS59" s="219"/>
      <c r="IT59" s="219"/>
      <c r="IU59" s="219"/>
      <c r="IV59" s="219"/>
      <c r="IW59" s="219"/>
      <c r="IX59" s="219"/>
    </row>
    <row r="60" spans="1:258" s="161" customFormat="1" ht="51.75" customHeight="1" x14ac:dyDescent="0.25">
      <c r="A60" s="288" t="s">
        <v>248</v>
      </c>
      <c r="B60" s="342"/>
      <c r="C60" s="343"/>
      <c r="D60" s="292">
        <v>10</v>
      </c>
      <c r="E60" s="344"/>
      <c r="F60" s="345"/>
      <c r="G60" s="345"/>
      <c r="H60" s="345"/>
      <c r="I60" s="345"/>
      <c r="J60" s="345"/>
      <c r="K60" s="345"/>
      <c r="L60" s="345"/>
      <c r="M60" s="345"/>
      <c r="N60" s="263"/>
      <c r="O60" s="257">
        <f>D60*(E60+F60+G60+H60+I60+J60+K60+L60+M60+N60)</f>
        <v>0</v>
      </c>
      <c r="P60" s="346">
        <f>O60*D60</f>
        <v>0</v>
      </c>
      <c r="Q60" s="294"/>
      <c r="R60" s="347" t="s">
        <v>249</v>
      </c>
      <c r="S60" s="238" t="s">
        <v>250</v>
      </c>
    </row>
    <row r="61" spans="1:258" s="353" customFormat="1" ht="30.75" customHeight="1" thickBot="1" x14ac:dyDescent="0.3">
      <c r="A61" s="348"/>
      <c r="B61" s="349"/>
      <c r="C61" s="349"/>
      <c r="D61" s="350"/>
      <c r="E61" s="351"/>
      <c r="F61" s="351"/>
      <c r="G61" s="351"/>
      <c r="H61" s="351"/>
      <c r="I61" s="351"/>
      <c r="J61" s="351"/>
      <c r="K61" s="351"/>
      <c r="L61" s="351"/>
      <c r="M61" s="351"/>
      <c r="N61" s="212"/>
      <c r="O61" s="189"/>
      <c r="P61" s="189"/>
      <c r="Q61" s="331"/>
      <c r="R61" s="287"/>
      <c r="S61" s="352"/>
      <c r="T61" s="352"/>
      <c r="U61" s="352"/>
      <c r="V61" s="352"/>
      <c r="W61" s="352"/>
      <c r="X61" s="352"/>
    </row>
    <row r="62" spans="1:258" s="70" customFormat="1" ht="69" customHeight="1" x14ac:dyDescent="0.25">
      <c r="A62" s="758" t="s">
        <v>251</v>
      </c>
      <c r="B62" s="759"/>
      <c r="C62" s="759"/>
      <c r="D62" s="760"/>
      <c r="E62" s="760"/>
      <c r="F62" s="760"/>
      <c r="G62" s="760"/>
      <c r="H62" s="760"/>
      <c r="I62" s="760"/>
      <c r="J62" s="760"/>
      <c r="K62" s="760"/>
      <c r="L62" s="760"/>
      <c r="M62" s="760"/>
      <c r="N62" s="760"/>
      <c r="O62" s="759"/>
      <c r="P62" s="761"/>
      <c r="Q62" s="331"/>
      <c r="R62" s="217"/>
      <c r="S62" s="218"/>
      <c r="T62" s="218"/>
      <c r="U62" s="218"/>
      <c r="V62" s="218"/>
      <c r="W62" s="218"/>
      <c r="X62" s="218"/>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c r="CP62" s="219"/>
      <c r="CQ62" s="219"/>
      <c r="CR62" s="219"/>
      <c r="CS62" s="219"/>
      <c r="CT62" s="219"/>
      <c r="CU62" s="219"/>
      <c r="CV62" s="219"/>
      <c r="CW62" s="219"/>
      <c r="CX62" s="219"/>
      <c r="CY62" s="219"/>
      <c r="CZ62" s="219"/>
      <c r="DA62" s="219"/>
      <c r="DB62" s="219"/>
      <c r="DC62" s="219"/>
      <c r="DD62" s="219"/>
      <c r="DE62" s="219"/>
      <c r="DF62" s="219"/>
      <c r="DG62" s="219"/>
      <c r="DH62" s="219"/>
      <c r="DI62" s="219"/>
      <c r="DJ62" s="219"/>
      <c r="DK62" s="219"/>
      <c r="DL62" s="219"/>
      <c r="DM62" s="219"/>
      <c r="DN62" s="219"/>
      <c r="DO62" s="219"/>
      <c r="DP62" s="219"/>
      <c r="DQ62" s="219"/>
      <c r="DR62" s="219"/>
      <c r="DS62" s="219"/>
      <c r="DT62" s="219"/>
      <c r="DU62" s="219"/>
      <c r="DV62" s="219"/>
      <c r="DW62" s="219"/>
      <c r="DX62" s="219"/>
      <c r="DY62" s="219"/>
      <c r="DZ62" s="219"/>
      <c r="EA62" s="219"/>
      <c r="EB62" s="219"/>
      <c r="EC62" s="219"/>
      <c r="ED62" s="219"/>
      <c r="EE62" s="219"/>
      <c r="EF62" s="219"/>
      <c r="EG62" s="219"/>
      <c r="EH62" s="219"/>
      <c r="EI62" s="219"/>
      <c r="EJ62" s="219"/>
      <c r="EK62" s="219"/>
      <c r="EL62" s="219"/>
      <c r="EM62" s="219"/>
      <c r="EN62" s="219"/>
      <c r="EO62" s="219"/>
      <c r="EP62" s="219"/>
      <c r="EQ62" s="219"/>
      <c r="ER62" s="219"/>
      <c r="ES62" s="219"/>
      <c r="ET62" s="219"/>
      <c r="EU62" s="219"/>
      <c r="EV62" s="219"/>
      <c r="EW62" s="219"/>
      <c r="EX62" s="219"/>
      <c r="EY62" s="219"/>
      <c r="EZ62" s="219"/>
      <c r="FA62" s="219"/>
      <c r="FB62" s="219"/>
      <c r="FC62" s="219"/>
      <c r="FD62" s="219"/>
      <c r="FE62" s="219"/>
      <c r="FF62" s="219"/>
      <c r="FG62" s="219"/>
      <c r="FH62" s="219"/>
      <c r="FI62" s="219"/>
      <c r="FJ62" s="219"/>
      <c r="FK62" s="219"/>
      <c r="FL62" s="219"/>
      <c r="FM62" s="219"/>
      <c r="FN62" s="219"/>
      <c r="FO62" s="219"/>
      <c r="FP62" s="219"/>
      <c r="FQ62" s="219"/>
      <c r="FR62" s="219"/>
      <c r="FS62" s="219"/>
      <c r="FT62" s="219"/>
      <c r="FU62" s="219"/>
      <c r="FV62" s="219"/>
      <c r="FW62" s="219"/>
      <c r="FX62" s="219"/>
      <c r="FY62" s="219"/>
      <c r="FZ62" s="219"/>
      <c r="GA62" s="219"/>
      <c r="GB62" s="219"/>
      <c r="GC62" s="219"/>
      <c r="GD62" s="219"/>
      <c r="GE62" s="219"/>
      <c r="GF62" s="219"/>
      <c r="GG62" s="219"/>
      <c r="GH62" s="219"/>
      <c r="GI62" s="219"/>
      <c r="GJ62" s="219"/>
      <c r="GK62" s="219"/>
      <c r="GL62" s="219"/>
      <c r="GM62" s="219"/>
      <c r="GN62" s="219"/>
      <c r="GO62" s="219"/>
      <c r="GP62" s="219"/>
      <c r="GQ62" s="219"/>
      <c r="GR62" s="219"/>
      <c r="GS62" s="219"/>
      <c r="GT62" s="219"/>
      <c r="GU62" s="219"/>
      <c r="GV62" s="219"/>
      <c r="GW62" s="219"/>
      <c r="GX62" s="219"/>
      <c r="GY62" s="219"/>
      <c r="GZ62" s="219"/>
      <c r="HA62" s="219"/>
      <c r="HB62" s="219"/>
      <c r="HC62" s="219"/>
      <c r="HD62" s="219"/>
      <c r="HE62" s="219"/>
      <c r="HF62" s="219"/>
      <c r="HG62" s="219"/>
      <c r="HH62" s="219"/>
      <c r="HI62" s="219"/>
      <c r="HJ62" s="219"/>
      <c r="HK62" s="219"/>
      <c r="HL62" s="219"/>
      <c r="HM62" s="219"/>
      <c r="HN62" s="219"/>
      <c r="HO62" s="219"/>
      <c r="HP62" s="219"/>
      <c r="HQ62" s="219"/>
      <c r="HR62" s="219"/>
      <c r="HS62" s="219"/>
      <c r="HT62" s="219"/>
      <c r="HU62" s="219"/>
      <c r="HV62" s="219"/>
      <c r="HW62" s="219"/>
      <c r="HX62" s="219"/>
      <c r="HY62" s="219"/>
      <c r="HZ62" s="219"/>
      <c r="IA62" s="219"/>
      <c r="IB62" s="219"/>
      <c r="IC62" s="219"/>
      <c r="ID62" s="219"/>
      <c r="IE62" s="219"/>
      <c r="IF62" s="219"/>
      <c r="IG62" s="219"/>
      <c r="IH62" s="219"/>
      <c r="II62" s="219"/>
      <c r="IJ62" s="219"/>
      <c r="IK62" s="219"/>
      <c r="IL62" s="219"/>
      <c r="IM62" s="219"/>
      <c r="IN62" s="219"/>
      <c r="IO62" s="219"/>
      <c r="IP62" s="219"/>
      <c r="IQ62" s="219"/>
      <c r="IR62" s="219"/>
      <c r="IS62" s="219"/>
      <c r="IT62" s="219"/>
      <c r="IU62" s="219"/>
      <c r="IV62" s="219"/>
      <c r="IW62" s="219"/>
      <c r="IX62" s="219"/>
    </row>
    <row r="63" spans="1:258" s="353" customFormat="1" ht="51.75" customHeight="1" x14ac:dyDescent="0.25">
      <c r="A63" s="354" t="s">
        <v>252</v>
      </c>
      <c r="B63" s="290" t="s">
        <v>253</v>
      </c>
      <c r="C63" s="290" t="s">
        <v>201</v>
      </c>
      <c r="D63" s="257">
        <v>23</v>
      </c>
      <c r="E63" s="344"/>
      <c r="F63" s="345"/>
      <c r="G63" s="345"/>
      <c r="H63" s="345"/>
      <c r="I63" s="345"/>
      <c r="J63" s="345"/>
      <c r="K63" s="345"/>
      <c r="L63" s="345"/>
      <c r="M63" s="345"/>
      <c r="N63" s="263"/>
      <c r="O63" s="355">
        <f>D63*(E63+F63+G63+H63+I63+J63+K63+L63+M63+N63)</f>
        <v>0</v>
      </c>
      <c r="P63" s="356">
        <f>O63*D$13</f>
        <v>0</v>
      </c>
      <c r="Q63" s="184" t="s">
        <v>246</v>
      </c>
      <c r="R63" s="264"/>
      <c r="S63" s="238" t="s">
        <v>254</v>
      </c>
      <c r="T63" s="352"/>
      <c r="U63" s="352"/>
      <c r="V63" s="352"/>
      <c r="W63" s="352"/>
      <c r="X63" s="352"/>
    </row>
    <row r="64" spans="1:258" ht="150" customHeight="1" x14ac:dyDescent="0.25">
      <c r="A64" s="357" t="s">
        <v>255</v>
      </c>
      <c r="B64" s="118" t="s">
        <v>256</v>
      </c>
      <c r="C64" s="118" t="s">
        <v>201</v>
      </c>
      <c r="D64" s="291">
        <v>355</v>
      </c>
      <c r="E64" s="267"/>
      <c r="F64" s="268"/>
      <c r="G64" s="268"/>
      <c r="H64" s="268"/>
      <c r="I64" s="268"/>
      <c r="J64" s="268"/>
      <c r="K64" s="268"/>
      <c r="L64" s="268"/>
      <c r="M64" s="268"/>
      <c r="N64" s="269"/>
      <c r="O64" s="358">
        <f t="shared" ref="O64:O65" si="4">D64*(E64+F64+G64+H64+I64+J64+K64+L64+M64+N64)</f>
        <v>0</v>
      </c>
      <c r="P64" s="356">
        <f t="shared" ref="P64:P65" si="5">O64*D$13</f>
        <v>0</v>
      </c>
      <c r="Q64" s="184" t="s">
        <v>246</v>
      </c>
      <c r="R64" s="359"/>
      <c r="T64" s="352"/>
      <c r="U64" s="352"/>
      <c r="V64" s="352"/>
      <c r="W64" s="352"/>
      <c r="X64" s="352"/>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CZ64" s="353"/>
      <c r="DA64" s="353"/>
      <c r="DB64" s="353"/>
      <c r="DC64" s="353"/>
      <c r="DD64" s="353"/>
      <c r="DE64" s="353"/>
      <c r="DF64" s="353"/>
      <c r="DG64" s="353"/>
      <c r="DH64" s="353"/>
      <c r="DI64" s="353"/>
      <c r="DJ64" s="353"/>
      <c r="DK64" s="353"/>
      <c r="DL64" s="353"/>
      <c r="DM64" s="353"/>
      <c r="DN64" s="353"/>
      <c r="DO64" s="353"/>
      <c r="DP64" s="353"/>
      <c r="DQ64" s="353"/>
      <c r="DR64" s="353"/>
      <c r="DS64" s="353"/>
      <c r="DT64" s="353"/>
      <c r="DU64" s="353"/>
      <c r="DV64" s="353"/>
      <c r="DW64" s="353"/>
      <c r="DX64" s="353"/>
      <c r="DY64" s="353"/>
      <c r="DZ64" s="353"/>
      <c r="EA64" s="353"/>
      <c r="EB64" s="353"/>
      <c r="EC64" s="353"/>
      <c r="ED64" s="353"/>
      <c r="EE64" s="353"/>
      <c r="EF64" s="353"/>
      <c r="EG64" s="353"/>
      <c r="EH64" s="353"/>
      <c r="EI64" s="353"/>
      <c r="EJ64" s="353"/>
      <c r="EK64" s="353"/>
      <c r="EL64" s="353"/>
      <c r="EM64" s="353"/>
      <c r="EN64" s="353"/>
      <c r="EO64" s="353"/>
      <c r="EP64" s="353"/>
      <c r="EQ64" s="353"/>
      <c r="ER64" s="353"/>
      <c r="ES64" s="353"/>
      <c r="ET64" s="353"/>
      <c r="EU64" s="353"/>
      <c r="EV64" s="353"/>
      <c r="EW64" s="353"/>
      <c r="EX64" s="353"/>
      <c r="EY64" s="353"/>
      <c r="EZ64" s="353"/>
      <c r="FA64" s="353"/>
      <c r="FB64" s="353"/>
      <c r="FC64" s="353"/>
      <c r="FD64" s="353"/>
      <c r="FE64" s="353"/>
      <c r="FF64" s="353"/>
      <c r="FG64" s="353"/>
      <c r="FH64" s="353"/>
      <c r="FI64" s="353"/>
      <c r="FJ64" s="353"/>
      <c r="FK64" s="353"/>
      <c r="FL64" s="353"/>
      <c r="FM64" s="353"/>
      <c r="FN64" s="353"/>
      <c r="FO64" s="353"/>
      <c r="FP64" s="353"/>
      <c r="FQ64" s="353"/>
      <c r="FR64" s="353"/>
      <c r="FS64" s="353"/>
      <c r="FT64" s="353"/>
      <c r="FU64" s="353"/>
      <c r="FV64" s="353"/>
      <c r="FW64" s="353"/>
      <c r="FX64" s="353"/>
      <c r="FY64" s="353"/>
      <c r="FZ64" s="353"/>
      <c r="GA64" s="353"/>
      <c r="GB64" s="353"/>
      <c r="GC64" s="353"/>
      <c r="GD64" s="353"/>
      <c r="GE64" s="353"/>
      <c r="GF64" s="353"/>
      <c r="GG64" s="353"/>
      <c r="GH64" s="353"/>
      <c r="GI64" s="353"/>
      <c r="GJ64" s="353"/>
      <c r="GK64" s="353"/>
      <c r="GL64" s="353"/>
      <c r="GM64" s="353"/>
      <c r="GN64" s="353"/>
      <c r="GO64" s="353"/>
      <c r="GP64" s="353"/>
      <c r="GQ64" s="353"/>
      <c r="GR64" s="353"/>
      <c r="GS64" s="353"/>
      <c r="GT64" s="353"/>
      <c r="GU64" s="353"/>
      <c r="GV64" s="353"/>
      <c r="GW64" s="353"/>
      <c r="GX64" s="353"/>
      <c r="GY64" s="353"/>
      <c r="GZ64" s="353"/>
      <c r="HA64" s="353"/>
      <c r="HB64" s="353"/>
      <c r="HC64" s="353"/>
      <c r="HD64" s="353"/>
      <c r="HE64" s="353"/>
      <c r="HF64" s="353"/>
      <c r="HG64" s="353"/>
      <c r="HH64" s="353"/>
      <c r="HI64" s="353"/>
      <c r="HJ64" s="353"/>
      <c r="HK64" s="353"/>
      <c r="HL64" s="353"/>
      <c r="HM64" s="353"/>
      <c r="HN64" s="353"/>
      <c r="HO64" s="353"/>
      <c r="HP64" s="353"/>
      <c r="HQ64" s="353"/>
      <c r="HR64" s="353"/>
      <c r="HS64" s="353"/>
      <c r="HT64" s="353"/>
      <c r="HU64" s="353"/>
      <c r="HV64" s="353"/>
      <c r="HW64" s="353"/>
      <c r="HX64" s="353"/>
      <c r="HY64" s="353"/>
      <c r="HZ64" s="353"/>
      <c r="IA64" s="353"/>
      <c r="IB64" s="353"/>
      <c r="IC64" s="353"/>
      <c r="ID64" s="353"/>
      <c r="IE64" s="353"/>
      <c r="IF64" s="353"/>
      <c r="IG64" s="353"/>
      <c r="IH64" s="353"/>
      <c r="II64" s="353"/>
      <c r="IJ64" s="353"/>
      <c r="IK64" s="353"/>
      <c r="IL64" s="353"/>
      <c r="IM64" s="353"/>
      <c r="IN64" s="353"/>
      <c r="IO64" s="353"/>
      <c r="IP64" s="353"/>
      <c r="IQ64" s="353"/>
      <c r="IR64" s="353"/>
      <c r="IS64" s="353"/>
      <c r="IT64" s="353"/>
      <c r="IU64" s="353"/>
      <c r="IV64" s="353"/>
      <c r="IW64" s="353"/>
      <c r="IX64" s="353"/>
    </row>
    <row r="65" spans="1:258" ht="146.25" customHeight="1" thickBot="1" x14ac:dyDescent="0.3">
      <c r="A65" s="203" t="s">
        <v>257</v>
      </c>
      <c r="B65" s="204" t="s">
        <v>258</v>
      </c>
      <c r="C65" s="204" t="s">
        <v>201</v>
      </c>
      <c r="D65" s="205">
        <v>666</v>
      </c>
      <c r="E65" s="360"/>
      <c r="F65" s="361"/>
      <c r="G65" s="361"/>
      <c r="H65" s="361"/>
      <c r="I65" s="361"/>
      <c r="J65" s="361"/>
      <c r="K65" s="361"/>
      <c r="L65" s="361"/>
      <c r="M65" s="361"/>
      <c r="N65" s="336"/>
      <c r="O65" s="362">
        <f t="shared" si="4"/>
        <v>0</v>
      </c>
      <c r="P65" s="363">
        <f t="shared" si="5"/>
        <v>0</v>
      </c>
      <c r="Q65" s="184" t="s">
        <v>246</v>
      </c>
      <c r="R65" s="364"/>
      <c r="S65" s="352"/>
      <c r="T65" s="352"/>
      <c r="U65" s="352"/>
      <c r="V65" s="352"/>
      <c r="W65" s="352"/>
      <c r="X65" s="352"/>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c r="CO65" s="353"/>
      <c r="CP65" s="353"/>
      <c r="CQ65" s="353"/>
      <c r="CR65" s="353"/>
      <c r="CS65" s="353"/>
      <c r="CT65" s="353"/>
      <c r="CU65" s="353"/>
      <c r="CV65" s="353"/>
      <c r="CW65" s="353"/>
      <c r="CX65" s="353"/>
      <c r="CY65" s="353"/>
      <c r="CZ65" s="353"/>
      <c r="DA65" s="353"/>
      <c r="DB65" s="353"/>
      <c r="DC65" s="353"/>
      <c r="DD65" s="353"/>
      <c r="DE65" s="353"/>
      <c r="DF65" s="353"/>
      <c r="DG65" s="353"/>
      <c r="DH65" s="353"/>
      <c r="DI65" s="353"/>
      <c r="DJ65" s="353"/>
      <c r="DK65" s="353"/>
      <c r="DL65" s="353"/>
      <c r="DM65" s="353"/>
      <c r="DN65" s="353"/>
      <c r="DO65" s="353"/>
      <c r="DP65" s="353"/>
      <c r="DQ65" s="353"/>
      <c r="DR65" s="353"/>
      <c r="DS65" s="353"/>
      <c r="DT65" s="353"/>
      <c r="DU65" s="353"/>
      <c r="DV65" s="353"/>
      <c r="DW65" s="353"/>
      <c r="DX65" s="353"/>
      <c r="DY65" s="353"/>
      <c r="DZ65" s="353"/>
      <c r="EA65" s="353"/>
      <c r="EB65" s="353"/>
      <c r="EC65" s="353"/>
      <c r="ED65" s="353"/>
      <c r="EE65" s="353"/>
      <c r="EF65" s="353"/>
      <c r="EG65" s="353"/>
      <c r="EH65" s="353"/>
      <c r="EI65" s="353"/>
      <c r="EJ65" s="353"/>
      <c r="EK65" s="353"/>
      <c r="EL65" s="353"/>
      <c r="EM65" s="353"/>
      <c r="EN65" s="353"/>
      <c r="EO65" s="353"/>
      <c r="EP65" s="353"/>
      <c r="EQ65" s="353"/>
      <c r="ER65" s="353"/>
      <c r="ES65" s="353"/>
      <c r="ET65" s="353"/>
      <c r="EU65" s="353"/>
      <c r="EV65" s="353"/>
      <c r="EW65" s="353"/>
      <c r="EX65" s="353"/>
      <c r="EY65" s="353"/>
      <c r="EZ65" s="353"/>
      <c r="FA65" s="353"/>
      <c r="FB65" s="353"/>
      <c r="FC65" s="353"/>
      <c r="FD65" s="353"/>
      <c r="FE65" s="353"/>
      <c r="FF65" s="353"/>
      <c r="FG65" s="353"/>
      <c r="FH65" s="353"/>
      <c r="FI65" s="353"/>
      <c r="FJ65" s="353"/>
      <c r="FK65" s="353"/>
      <c r="FL65" s="353"/>
      <c r="FM65" s="353"/>
      <c r="FN65" s="353"/>
      <c r="FO65" s="353"/>
      <c r="FP65" s="353"/>
      <c r="FQ65" s="353"/>
      <c r="FR65" s="353"/>
      <c r="FS65" s="353"/>
      <c r="FT65" s="353"/>
      <c r="FU65" s="353"/>
      <c r="FV65" s="353"/>
      <c r="FW65" s="353"/>
      <c r="FX65" s="353"/>
      <c r="FY65" s="353"/>
      <c r="FZ65" s="353"/>
      <c r="GA65" s="353"/>
      <c r="GB65" s="353"/>
      <c r="GC65" s="353"/>
      <c r="GD65" s="353"/>
      <c r="GE65" s="353"/>
      <c r="GF65" s="353"/>
      <c r="GG65" s="353"/>
      <c r="GH65" s="353"/>
      <c r="GI65" s="353"/>
      <c r="GJ65" s="353"/>
      <c r="GK65" s="353"/>
      <c r="GL65" s="353"/>
      <c r="GM65" s="353"/>
      <c r="GN65" s="353"/>
      <c r="GO65" s="353"/>
      <c r="GP65" s="353"/>
      <c r="GQ65" s="353"/>
      <c r="GR65" s="353"/>
      <c r="GS65" s="353"/>
      <c r="GT65" s="353"/>
      <c r="GU65" s="353"/>
      <c r="GV65" s="353"/>
      <c r="GW65" s="353"/>
      <c r="GX65" s="353"/>
      <c r="GY65" s="353"/>
      <c r="GZ65" s="353"/>
      <c r="HA65" s="353"/>
      <c r="HB65" s="353"/>
      <c r="HC65" s="353"/>
      <c r="HD65" s="353"/>
      <c r="HE65" s="353"/>
      <c r="HF65" s="353"/>
      <c r="HG65" s="353"/>
      <c r="HH65" s="353"/>
      <c r="HI65" s="353"/>
      <c r="HJ65" s="353"/>
      <c r="HK65" s="353"/>
      <c r="HL65" s="353"/>
      <c r="HM65" s="353"/>
      <c r="HN65" s="353"/>
      <c r="HO65" s="353"/>
      <c r="HP65" s="353"/>
      <c r="HQ65" s="353"/>
      <c r="HR65" s="353"/>
      <c r="HS65" s="353"/>
      <c r="HT65" s="353"/>
      <c r="HU65" s="353"/>
      <c r="HV65" s="353"/>
      <c r="HW65" s="353"/>
      <c r="HX65" s="353"/>
      <c r="HY65" s="353"/>
      <c r="HZ65" s="353"/>
      <c r="IA65" s="353"/>
      <c r="IB65" s="353"/>
      <c r="IC65" s="353"/>
      <c r="ID65" s="353"/>
      <c r="IE65" s="353"/>
      <c r="IF65" s="353"/>
      <c r="IG65" s="353"/>
      <c r="IH65" s="353"/>
      <c r="II65" s="353"/>
      <c r="IJ65" s="353"/>
      <c r="IK65" s="353"/>
      <c r="IL65" s="353"/>
      <c r="IM65" s="353"/>
      <c r="IN65" s="353"/>
      <c r="IO65" s="353"/>
      <c r="IP65" s="353"/>
      <c r="IQ65" s="353"/>
      <c r="IR65" s="353"/>
      <c r="IS65" s="353"/>
      <c r="IT65" s="353"/>
      <c r="IU65" s="353"/>
      <c r="IV65" s="353"/>
      <c r="IW65" s="353"/>
      <c r="IX65" s="353"/>
    </row>
    <row r="66" spans="1:258" ht="18.75" customHeight="1" thickBot="1" x14ac:dyDescent="0.3">
      <c r="A66" s="210"/>
      <c r="B66" s="210"/>
      <c r="C66" s="210"/>
      <c r="D66" s="211"/>
      <c r="E66" s="212"/>
      <c r="F66" s="212"/>
      <c r="G66" s="212"/>
      <c r="H66" s="212"/>
      <c r="I66" s="212"/>
      <c r="J66" s="212"/>
      <c r="K66" s="212"/>
      <c r="L66" s="212"/>
      <c r="M66" s="212"/>
      <c r="N66" s="212"/>
      <c r="O66" s="189"/>
      <c r="P66" s="365"/>
      <c r="Q66" s="331"/>
      <c r="R66" s="366"/>
      <c r="S66" s="352"/>
      <c r="T66" s="352"/>
      <c r="U66" s="352"/>
      <c r="V66" s="352"/>
      <c r="W66" s="352"/>
      <c r="X66" s="352"/>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c r="CO66" s="353"/>
      <c r="CP66" s="353"/>
      <c r="CQ66" s="353"/>
      <c r="CR66" s="353"/>
      <c r="CS66" s="353"/>
      <c r="CT66" s="353"/>
      <c r="CU66" s="353"/>
      <c r="CV66" s="353"/>
      <c r="CW66" s="353"/>
      <c r="CX66" s="353"/>
      <c r="CY66" s="353"/>
      <c r="CZ66" s="353"/>
      <c r="DA66" s="353"/>
      <c r="DB66" s="353"/>
      <c r="DC66" s="353"/>
      <c r="DD66" s="353"/>
      <c r="DE66" s="353"/>
      <c r="DF66" s="353"/>
      <c r="DG66" s="353"/>
      <c r="DH66" s="353"/>
      <c r="DI66" s="353"/>
      <c r="DJ66" s="353"/>
      <c r="DK66" s="353"/>
      <c r="DL66" s="353"/>
      <c r="DM66" s="353"/>
      <c r="DN66" s="353"/>
      <c r="DO66" s="353"/>
      <c r="DP66" s="353"/>
      <c r="DQ66" s="353"/>
      <c r="DR66" s="353"/>
      <c r="DS66" s="353"/>
      <c r="DT66" s="353"/>
      <c r="DU66" s="353"/>
      <c r="DV66" s="353"/>
      <c r="DW66" s="353"/>
      <c r="DX66" s="353"/>
      <c r="DY66" s="353"/>
      <c r="DZ66" s="353"/>
      <c r="EA66" s="353"/>
      <c r="EB66" s="353"/>
      <c r="EC66" s="353"/>
      <c r="ED66" s="353"/>
      <c r="EE66" s="353"/>
      <c r="EF66" s="353"/>
      <c r="EG66" s="353"/>
      <c r="EH66" s="353"/>
      <c r="EI66" s="353"/>
      <c r="EJ66" s="353"/>
      <c r="EK66" s="353"/>
      <c r="EL66" s="353"/>
      <c r="EM66" s="353"/>
      <c r="EN66" s="353"/>
      <c r="EO66" s="353"/>
      <c r="EP66" s="353"/>
      <c r="EQ66" s="353"/>
      <c r="ER66" s="353"/>
      <c r="ES66" s="353"/>
      <c r="ET66" s="353"/>
      <c r="EU66" s="353"/>
      <c r="EV66" s="353"/>
      <c r="EW66" s="353"/>
      <c r="EX66" s="353"/>
      <c r="EY66" s="353"/>
      <c r="EZ66" s="353"/>
      <c r="FA66" s="353"/>
      <c r="FB66" s="353"/>
      <c r="FC66" s="353"/>
      <c r="FD66" s="353"/>
      <c r="FE66" s="353"/>
      <c r="FF66" s="353"/>
      <c r="FG66" s="353"/>
      <c r="FH66" s="353"/>
      <c r="FI66" s="353"/>
      <c r="FJ66" s="353"/>
      <c r="FK66" s="353"/>
      <c r="FL66" s="353"/>
      <c r="FM66" s="353"/>
      <c r="FN66" s="353"/>
      <c r="FO66" s="353"/>
      <c r="FP66" s="353"/>
      <c r="FQ66" s="353"/>
      <c r="FR66" s="353"/>
      <c r="FS66" s="353"/>
      <c r="FT66" s="353"/>
      <c r="FU66" s="353"/>
      <c r="FV66" s="353"/>
      <c r="FW66" s="353"/>
      <c r="FX66" s="353"/>
      <c r="FY66" s="353"/>
      <c r="FZ66" s="353"/>
      <c r="GA66" s="353"/>
      <c r="GB66" s="353"/>
      <c r="GC66" s="353"/>
      <c r="GD66" s="353"/>
      <c r="GE66" s="353"/>
      <c r="GF66" s="353"/>
      <c r="GG66" s="353"/>
      <c r="GH66" s="353"/>
      <c r="GI66" s="353"/>
      <c r="GJ66" s="353"/>
      <c r="GK66" s="353"/>
      <c r="GL66" s="353"/>
      <c r="GM66" s="353"/>
      <c r="GN66" s="353"/>
      <c r="GO66" s="353"/>
      <c r="GP66" s="353"/>
      <c r="GQ66" s="353"/>
      <c r="GR66" s="353"/>
      <c r="GS66" s="353"/>
      <c r="GT66" s="353"/>
      <c r="GU66" s="353"/>
      <c r="GV66" s="353"/>
      <c r="GW66" s="353"/>
      <c r="GX66" s="353"/>
      <c r="GY66" s="353"/>
      <c r="GZ66" s="353"/>
      <c r="HA66" s="353"/>
      <c r="HB66" s="353"/>
      <c r="HC66" s="353"/>
      <c r="HD66" s="353"/>
      <c r="HE66" s="353"/>
      <c r="HF66" s="353"/>
      <c r="HG66" s="353"/>
      <c r="HH66" s="353"/>
      <c r="HI66" s="353"/>
      <c r="HJ66" s="353"/>
      <c r="HK66" s="353"/>
      <c r="HL66" s="353"/>
      <c r="HM66" s="353"/>
      <c r="HN66" s="353"/>
      <c r="HO66" s="353"/>
      <c r="HP66" s="353"/>
      <c r="HQ66" s="353"/>
      <c r="HR66" s="353"/>
      <c r="HS66" s="353"/>
      <c r="HT66" s="353"/>
      <c r="HU66" s="353"/>
      <c r="HV66" s="353"/>
      <c r="HW66" s="353"/>
      <c r="HX66" s="353"/>
      <c r="HY66" s="353"/>
      <c r="HZ66" s="353"/>
      <c r="IA66" s="353"/>
      <c r="IB66" s="353"/>
      <c r="IC66" s="353"/>
      <c r="ID66" s="353"/>
      <c r="IE66" s="353"/>
      <c r="IF66" s="353"/>
      <c r="IG66" s="353"/>
      <c r="IH66" s="353"/>
      <c r="II66" s="353"/>
      <c r="IJ66" s="353"/>
      <c r="IK66" s="353"/>
      <c r="IL66" s="353"/>
      <c r="IM66" s="353"/>
      <c r="IN66" s="353"/>
      <c r="IO66" s="353"/>
      <c r="IP66" s="353"/>
      <c r="IQ66" s="353"/>
      <c r="IR66" s="353"/>
      <c r="IS66" s="353"/>
      <c r="IT66" s="353"/>
      <c r="IU66" s="353"/>
      <c r="IV66" s="353"/>
      <c r="IW66" s="353"/>
      <c r="IX66" s="353"/>
    </row>
    <row r="67" spans="1:258" s="70" customFormat="1" ht="24" customHeight="1" x14ac:dyDescent="0.35">
      <c r="A67" s="743" t="s">
        <v>259</v>
      </c>
      <c r="B67" s="744"/>
      <c r="C67" s="744"/>
      <c r="D67" s="744"/>
      <c r="E67" s="745"/>
      <c r="F67" s="745"/>
      <c r="G67" s="745"/>
      <c r="H67" s="745"/>
      <c r="I67" s="745"/>
      <c r="J67" s="745"/>
      <c r="K67" s="745"/>
      <c r="L67" s="745"/>
      <c r="M67" s="745"/>
      <c r="N67" s="745"/>
      <c r="O67" s="744"/>
      <c r="P67" s="367"/>
      <c r="Q67" s="331"/>
      <c r="R67" s="287"/>
      <c r="S67" s="731" t="s">
        <v>260</v>
      </c>
      <c r="T67" s="218"/>
      <c r="U67" s="218"/>
      <c r="V67" s="218"/>
      <c r="W67" s="218"/>
      <c r="X67" s="218"/>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19"/>
      <c r="BX67" s="219"/>
      <c r="BY67" s="219"/>
      <c r="BZ67" s="219"/>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19"/>
      <c r="EJ67" s="219"/>
      <c r="EK67" s="219"/>
      <c r="EL67" s="219"/>
      <c r="EM67" s="219"/>
      <c r="EN67" s="219"/>
      <c r="EO67" s="219"/>
      <c r="EP67" s="219"/>
      <c r="EQ67" s="219"/>
      <c r="ER67" s="219"/>
      <c r="ES67" s="219"/>
      <c r="ET67" s="219"/>
      <c r="EU67" s="219"/>
      <c r="EV67" s="219"/>
      <c r="EW67" s="219"/>
      <c r="EX67" s="219"/>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19"/>
      <c r="GE67" s="219"/>
      <c r="GF67" s="219"/>
      <c r="GG67" s="219"/>
      <c r="GH67" s="219"/>
      <c r="GI67" s="219"/>
      <c r="GJ67" s="219"/>
      <c r="GK67" s="219"/>
      <c r="GL67" s="219"/>
      <c r="GM67" s="219"/>
      <c r="GN67" s="219"/>
      <c r="GO67" s="219"/>
      <c r="GP67" s="219"/>
      <c r="GQ67" s="219"/>
      <c r="GR67" s="219"/>
      <c r="GS67" s="219"/>
      <c r="GT67" s="219"/>
      <c r="GU67" s="219"/>
      <c r="GV67" s="219"/>
      <c r="GW67" s="219"/>
      <c r="GX67" s="219"/>
      <c r="GY67" s="219"/>
      <c r="GZ67" s="219"/>
      <c r="HA67" s="219"/>
      <c r="HB67" s="219"/>
      <c r="HC67" s="219"/>
      <c r="HD67" s="219"/>
      <c r="HE67" s="219"/>
      <c r="HF67" s="219"/>
      <c r="HG67" s="219"/>
      <c r="HH67" s="219"/>
      <c r="HI67" s="219"/>
      <c r="HJ67" s="219"/>
      <c r="HK67" s="219"/>
      <c r="HL67" s="219"/>
      <c r="HM67" s="219"/>
      <c r="HN67" s="219"/>
      <c r="HO67" s="219"/>
      <c r="HP67" s="219"/>
      <c r="HQ67" s="219"/>
      <c r="HR67" s="219"/>
      <c r="HS67" s="219"/>
      <c r="HT67" s="219"/>
      <c r="HU67" s="219"/>
      <c r="HV67" s="219"/>
      <c r="HW67" s="219"/>
      <c r="HX67" s="219"/>
      <c r="HY67" s="219"/>
      <c r="HZ67" s="219"/>
      <c r="IA67" s="219"/>
      <c r="IB67" s="219"/>
      <c r="IC67" s="219"/>
      <c r="ID67" s="219"/>
      <c r="IE67" s="219"/>
      <c r="IF67" s="219"/>
      <c r="IG67" s="219"/>
      <c r="IH67" s="219"/>
      <c r="II67" s="219"/>
      <c r="IJ67" s="219"/>
      <c r="IK67" s="219"/>
      <c r="IL67" s="219"/>
      <c r="IM67" s="219"/>
      <c r="IN67" s="219"/>
      <c r="IO67" s="219"/>
      <c r="IP67" s="219"/>
      <c r="IQ67" s="219"/>
      <c r="IR67" s="219"/>
      <c r="IS67" s="219"/>
      <c r="IT67" s="219"/>
      <c r="IU67" s="219"/>
      <c r="IV67" s="219"/>
      <c r="IW67" s="219"/>
      <c r="IX67" s="219"/>
    </row>
    <row r="68" spans="1:258" s="353" customFormat="1" ht="75" customHeight="1" x14ac:dyDescent="0.25">
      <c r="A68" s="368" t="s">
        <v>261</v>
      </c>
      <c r="B68" s="369"/>
      <c r="C68" s="369" t="s">
        <v>201</v>
      </c>
      <c r="D68" s="291"/>
      <c r="E68" s="261"/>
      <c r="F68" s="262"/>
      <c r="G68" s="262"/>
      <c r="H68" s="262"/>
      <c r="I68" s="262"/>
      <c r="J68" s="262"/>
      <c r="K68" s="262"/>
      <c r="L68" s="262"/>
      <c r="M68" s="262"/>
      <c r="N68" s="263"/>
      <c r="O68" s="355">
        <f>D68*(E68+F68+G68+H68+I68+J68+K68+L68+M68+N68)</f>
        <v>0</v>
      </c>
      <c r="P68" s="370">
        <f>O68*D$13</f>
        <v>0</v>
      </c>
      <c r="Q68" s="732" t="s">
        <v>246</v>
      </c>
      <c r="R68" s="259" t="s">
        <v>249</v>
      </c>
      <c r="S68" s="731"/>
      <c r="T68" s="352"/>
      <c r="U68" s="352"/>
      <c r="V68" s="352"/>
      <c r="W68" s="352"/>
      <c r="X68" s="352"/>
    </row>
    <row r="69" spans="1:258" s="161" customFormat="1" ht="30" x14ac:dyDescent="0.25">
      <c r="A69" s="254" t="s">
        <v>262</v>
      </c>
      <c r="B69" s="129" t="s">
        <v>263</v>
      </c>
      <c r="C69" s="371" t="s">
        <v>201</v>
      </c>
      <c r="D69" s="257"/>
      <c r="E69" s="344"/>
      <c r="F69" s="345"/>
      <c r="G69" s="345"/>
      <c r="H69" s="345"/>
      <c r="I69" s="345"/>
      <c r="J69" s="345"/>
      <c r="K69" s="345"/>
      <c r="L69" s="345"/>
      <c r="M69" s="345"/>
      <c r="N69" s="372"/>
      <c r="O69" s="358">
        <f t="shared" ref="O69:O73" si="6">D69*(E69+F69+G69+H69+I69+J69+K69+L69+M69+N69)</f>
        <v>0</v>
      </c>
      <c r="P69" s="370">
        <f t="shared" ref="P69:P72" si="7">O69*D$13</f>
        <v>0</v>
      </c>
      <c r="Q69" s="732"/>
      <c r="R69" s="264" t="s">
        <v>195</v>
      </c>
      <c r="S69" s="731"/>
    </row>
    <row r="70" spans="1:258" s="161" customFormat="1" ht="30" x14ac:dyDescent="0.25">
      <c r="A70" s="373" t="s">
        <v>264</v>
      </c>
      <c r="B70" s="374" t="s">
        <v>263</v>
      </c>
      <c r="C70" s="375" t="s">
        <v>201</v>
      </c>
      <c r="D70" s="376"/>
      <c r="E70" s="344"/>
      <c r="F70" s="345"/>
      <c r="G70" s="345"/>
      <c r="H70" s="345"/>
      <c r="I70" s="345"/>
      <c r="J70" s="345"/>
      <c r="K70" s="345"/>
      <c r="L70" s="345"/>
      <c r="M70" s="345"/>
      <c r="N70" s="372"/>
      <c r="O70" s="358">
        <f t="shared" si="6"/>
        <v>0</v>
      </c>
      <c r="P70" s="370">
        <f t="shared" si="7"/>
        <v>0</v>
      </c>
      <c r="Q70" s="732"/>
      <c r="R70" s="264" t="s">
        <v>195</v>
      </c>
      <c r="S70" s="731"/>
    </row>
    <row r="71" spans="1:258" s="161" customFormat="1" ht="51.75" x14ac:dyDescent="0.25">
      <c r="A71" s="373" t="s">
        <v>265</v>
      </c>
      <c r="B71" s="374" t="s">
        <v>263</v>
      </c>
      <c r="C71" s="375" t="s">
        <v>201</v>
      </c>
      <c r="D71" s="376">
        <v>57</v>
      </c>
      <c r="E71" s="344"/>
      <c r="F71" s="345"/>
      <c r="G71" s="345"/>
      <c r="H71" s="345"/>
      <c r="I71" s="345"/>
      <c r="J71" s="345"/>
      <c r="K71" s="345"/>
      <c r="L71" s="345"/>
      <c r="M71" s="345"/>
      <c r="N71" s="372"/>
      <c r="O71" s="358">
        <f t="shared" si="6"/>
        <v>0</v>
      </c>
      <c r="P71" s="370">
        <f t="shared" si="7"/>
        <v>0</v>
      </c>
      <c r="Q71" s="732"/>
      <c r="R71" s="298" t="s">
        <v>266</v>
      </c>
      <c r="S71" s="731"/>
    </row>
    <row r="72" spans="1:258" s="161" customFormat="1" ht="51.75" x14ac:dyDescent="0.25">
      <c r="A72" s="373" t="s">
        <v>267</v>
      </c>
      <c r="B72" s="374" t="s">
        <v>268</v>
      </c>
      <c r="C72" s="375" t="s">
        <v>201</v>
      </c>
      <c r="D72" s="256">
        <v>42</v>
      </c>
      <c r="E72" s="733"/>
      <c r="F72" s="734"/>
      <c r="G72" s="734"/>
      <c r="H72" s="734"/>
      <c r="I72" s="734"/>
      <c r="J72" s="734"/>
      <c r="K72" s="734"/>
      <c r="L72" s="734"/>
      <c r="M72" s="734"/>
      <c r="N72" s="735"/>
      <c r="O72" s="358">
        <f t="shared" si="6"/>
        <v>0</v>
      </c>
      <c r="P72" s="370">
        <f t="shared" si="7"/>
        <v>0</v>
      </c>
      <c r="Q72" s="732"/>
      <c r="R72" s="298" t="s">
        <v>266</v>
      </c>
      <c r="S72" s="731"/>
    </row>
    <row r="73" spans="1:258" s="161" customFormat="1" ht="63.75" customHeight="1" thickBot="1" x14ac:dyDescent="0.3">
      <c r="A73" s="377" t="s">
        <v>269</v>
      </c>
      <c r="B73" s="378" t="s">
        <v>270</v>
      </c>
      <c r="C73" s="379" t="s">
        <v>201</v>
      </c>
      <c r="D73" s="206">
        <v>50</v>
      </c>
      <c r="E73" s="334"/>
      <c r="F73" s="335"/>
      <c r="G73" s="335"/>
      <c r="H73" s="335"/>
      <c r="I73" s="335"/>
      <c r="J73" s="335"/>
      <c r="K73" s="335"/>
      <c r="L73" s="335"/>
      <c r="M73" s="335"/>
      <c r="N73" s="380"/>
      <c r="O73" s="362">
        <f t="shared" si="6"/>
        <v>0</v>
      </c>
      <c r="P73" s="381">
        <f>O73*D15</f>
        <v>0</v>
      </c>
      <c r="Q73" s="732"/>
      <c r="R73" s="298" t="s">
        <v>266</v>
      </c>
      <c r="S73" s="731"/>
    </row>
    <row r="74" spans="1:258" s="161" customFormat="1" ht="30.75" customHeight="1" thickBot="1" x14ac:dyDescent="0.3">
      <c r="A74" s="382"/>
      <c r="B74" s="383"/>
      <c r="C74" s="319"/>
      <c r="D74" s="214"/>
      <c r="E74" s="213"/>
      <c r="F74" s="213"/>
      <c r="G74" s="213"/>
      <c r="H74" s="213"/>
      <c r="I74" s="213"/>
      <c r="J74" s="213"/>
      <c r="K74" s="213"/>
      <c r="L74" s="213"/>
      <c r="M74" s="213"/>
      <c r="N74" s="213"/>
      <c r="O74" s="189"/>
      <c r="P74" s="384"/>
      <c r="Q74" s="294"/>
      <c r="R74" s="385"/>
    </row>
    <row r="75" spans="1:258" s="70" customFormat="1" ht="80.25" customHeight="1" x14ac:dyDescent="0.25">
      <c r="A75" s="736" t="s">
        <v>271</v>
      </c>
      <c r="B75" s="737"/>
      <c r="C75" s="737"/>
      <c r="D75" s="737"/>
      <c r="E75" s="738"/>
      <c r="F75" s="738"/>
      <c r="G75" s="738"/>
      <c r="H75" s="738"/>
      <c r="I75" s="738"/>
      <c r="J75" s="738"/>
      <c r="K75" s="738"/>
      <c r="L75" s="738"/>
      <c r="M75" s="738"/>
      <c r="N75" s="738"/>
      <c r="O75" s="737"/>
      <c r="P75" s="739"/>
      <c r="Q75" s="331"/>
      <c r="R75" s="287"/>
      <c r="S75" s="218"/>
      <c r="T75" s="218"/>
      <c r="U75" s="218"/>
      <c r="V75" s="218"/>
      <c r="W75" s="218"/>
      <c r="X75" s="218"/>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row>
    <row r="76" spans="1:258" s="392" customFormat="1" ht="108" customHeight="1" x14ac:dyDescent="0.25">
      <c r="A76" s="386" t="s">
        <v>272</v>
      </c>
      <c r="B76" s="342" t="s">
        <v>273</v>
      </c>
      <c r="C76" s="387" t="s">
        <v>201</v>
      </c>
      <c r="D76" s="387">
        <v>250</v>
      </c>
      <c r="E76" s="740">
        <v>1</v>
      </c>
      <c r="F76" s="741"/>
      <c r="G76" s="741"/>
      <c r="H76" s="741"/>
      <c r="I76" s="741"/>
      <c r="J76" s="741"/>
      <c r="K76" s="741"/>
      <c r="L76" s="741"/>
      <c r="M76" s="741"/>
      <c r="N76" s="742"/>
      <c r="O76" s="388">
        <f>D76*(E76+F76+G76+H76+I76+J76+K76+L76+M76+N76)</f>
        <v>250</v>
      </c>
      <c r="P76" s="389">
        <f>O76</f>
        <v>250</v>
      </c>
      <c r="Q76" s="242"/>
      <c r="R76" s="390" t="s">
        <v>274</v>
      </c>
      <c r="S76" s="391"/>
      <c r="T76" s="391"/>
      <c r="U76" s="391"/>
      <c r="V76" s="391"/>
      <c r="W76" s="391"/>
      <c r="X76" s="391"/>
    </row>
    <row r="77" spans="1:258" s="392" customFormat="1" ht="92.25" customHeight="1" x14ac:dyDescent="0.25">
      <c r="A77" s="393" t="s">
        <v>275</v>
      </c>
      <c r="B77" s="394" t="s">
        <v>276</v>
      </c>
      <c r="C77" s="395" t="s">
        <v>201</v>
      </c>
      <c r="D77" s="396">
        <v>34</v>
      </c>
      <c r="E77" s="704">
        <v>1</v>
      </c>
      <c r="F77" s="705"/>
      <c r="G77" s="705"/>
      <c r="H77" s="705"/>
      <c r="I77" s="705"/>
      <c r="J77" s="705"/>
      <c r="K77" s="705"/>
      <c r="L77" s="705"/>
      <c r="M77" s="705"/>
      <c r="N77" s="706">
        <v>0</v>
      </c>
      <c r="O77" s="397">
        <f>D77*(E77+F77+G77+H77+I77+J77+K77+L77+M77+N77)</f>
        <v>34</v>
      </c>
      <c r="P77" s="398">
        <f>O77*D13</f>
        <v>0</v>
      </c>
      <c r="Q77" s="331"/>
      <c r="R77" s="320" t="s">
        <v>277</v>
      </c>
      <c r="S77" s="391"/>
      <c r="T77" s="391"/>
      <c r="U77" s="391"/>
      <c r="V77" s="391"/>
      <c r="W77" s="391"/>
      <c r="X77" s="391"/>
    </row>
    <row r="78" spans="1:258" s="392" customFormat="1" ht="18" customHeight="1" thickBot="1" x14ac:dyDescent="0.3">
      <c r="A78" s="399"/>
      <c r="B78" s="399"/>
      <c r="C78" s="384"/>
      <c r="D78" s="384"/>
      <c r="E78" s="400"/>
      <c r="F78" s="400"/>
      <c r="G78" s="400"/>
      <c r="H78" s="400"/>
      <c r="I78" s="400"/>
      <c r="J78" s="400"/>
      <c r="K78" s="400"/>
      <c r="L78" s="400"/>
      <c r="M78" s="400"/>
      <c r="N78" s="400"/>
      <c r="O78" s="401"/>
      <c r="P78" s="401"/>
      <c r="Q78" s="331"/>
      <c r="R78" s="287"/>
      <c r="S78" s="391"/>
      <c r="T78" s="391"/>
      <c r="U78" s="391"/>
      <c r="V78" s="391"/>
      <c r="W78" s="391"/>
      <c r="X78" s="391"/>
    </row>
    <row r="79" spans="1:258" s="353" customFormat="1" ht="21" x14ac:dyDescent="0.35">
      <c r="A79" s="729" t="s">
        <v>278</v>
      </c>
      <c r="B79" s="730"/>
      <c r="C79" s="730"/>
      <c r="D79" s="730"/>
      <c r="E79" s="746"/>
      <c r="F79" s="746"/>
      <c r="G79" s="746"/>
      <c r="H79" s="746"/>
      <c r="I79" s="746"/>
      <c r="J79" s="746"/>
      <c r="K79" s="746"/>
      <c r="L79" s="746"/>
      <c r="M79" s="746"/>
      <c r="N79" s="746"/>
      <c r="O79" s="730"/>
      <c r="P79" s="402"/>
      <c r="Q79" s="331"/>
      <c r="R79" s="287"/>
      <c r="S79" s="352"/>
      <c r="T79" s="352"/>
      <c r="U79" s="352"/>
      <c r="V79" s="352"/>
      <c r="W79" s="352"/>
      <c r="X79" s="352"/>
    </row>
    <row r="80" spans="1:258" s="353" customFormat="1" ht="30" x14ac:dyDescent="0.25">
      <c r="A80" s="403" t="s">
        <v>279</v>
      </c>
      <c r="B80" s="394" t="s">
        <v>280</v>
      </c>
      <c r="C80" s="394" t="s">
        <v>201</v>
      </c>
      <c r="D80" s="395">
        <v>0</v>
      </c>
      <c r="E80" s="404"/>
      <c r="F80" s="405"/>
      <c r="G80" s="405"/>
      <c r="H80" s="405"/>
      <c r="I80" s="405"/>
      <c r="J80" s="405"/>
      <c r="K80" s="405"/>
      <c r="L80" s="405"/>
      <c r="M80" s="405"/>
      <c r="N80" s="406"/>
      <c r="O80" s="395">
        <f>D80*(E80+F80+G80+H80+I80+J80+K80+L80+M80+N80)</f>
        <v>0</v>
      </c>
      <c r="P80" s="407">
        <f t="shared" ref="P80:P85" si="8">O80*$D$13</f>
        <v>0</v>
      </c>
      <c r="Q80" s="331"/>
      <c r="R80" s="347" t="s">
        <v>277</v>
      </c>
      <c r="S80" s="352"/>
      <c r="T80" s="352"/>
      <c r="U80" s="352"/>
      <c r="V80" s="352"/>
      <c r="W80" s="352"/>
      <c r="X80" s="352"/>
    </row>
    <row r="81" spans="1:24" s="353" customFormat="1" x14ac:dyDescent="0.25">
      <c r="A81" s="747" t="s">
        <v>281</v>
      </c>
      <c r="B81" s="748"/>
      <c r="C81" s="748"/>
      <c r="D81" s="748"/>
      <c r="E81" s="749"/>
      <c r="F81" s="749"/>
      <c r="G81" s="749"/>
      <c r="H81" s="749"/>
      <c r="I81" s="749"/>
      <c r="J81" s="749"/>
      <c r="K81" s="749"/>
      <c r="L81" s="749"/>
      <c r="M81" s="749"/>
      <c r="N81" s="749"/>
      <c r="O81" s="750"/>
      <c r="P81" s="408"/>
      <c r="Q81" s="331"/>
      <c r="R81" s="287"/>
      <c r="S81" s="352"/>
      <c r="T81" s="352"/>
      <c r="U81" s="352"/>
      <c r="V81" s="352"/>
      <c r="W81" s="352"/>
      <c r="X81" s="352"/>
    </row>
    <row r="82" spans="1:24" s="353" customFormat="1" ht="27.75" customHeight="1" x14ac:dyDescent="0.25">
      <c r="A82" s="409" t="s">
        <v>282</v>
      </c>
      <c r="B82" s="371" t="s">
        <v>263</v>
      </c>
      <c r="C82" s="371" t="s">
        <v>201</v>
      </c>
      <c r="D82" s="256">
        <v>34</v>
      </c>
      <c r="E82" s="261"/>
      <c r="F82" s="262"/>
      <c r="G82" s="262"/>
      <c r="H82" s="262"/>
      <c r="I82" s="262"/>
      <c r="J82" s="262"/>
      <c r="K82" s="262"/>
      <c r="L82" s="262"/>
      <c r="M82" s="262"/>
      <c r="N82" s="263"/>
      <c r="O82" s="355">
        <f>D82*(E82+F82+G82+H82+I82+J82+K82+L82+M82+N82)</f>
        <v>0</v>
      </c>
      <c r="P82" s="407">
        <f>O82*$D$13</f>
        <v>0</v>
      </c>
      <c r="Q82" s="331"/>
      <c r="R82" s="410"/>
      <c r="S82" s="352"/>
      <c r="T82" s="352"/>
      <c r="U82" s="352"/>
      <c r="V82" s="352"/>
      <c r="W82" s="352"/>
      <c r="X82" s="352"/>
    </row>
    <row r="83" spans="1:24" s="353" customFormat="1" ht="30" x14ac:dyDescent="0.25">
      <c r="A83" s="409" t="s">
        <v>283</v>
      </c>
      <c r="B83" s="371" t="s">
        <v>263</v>
      </c>
      <c r="C83" s="371" t="s">
        <v>201</v>
      </c>
      <c r="D83" s="256">
        <v>42</v>
      </c>
      <c r="E83" s="261"/>
      <c r="F83" s="262"/>
      <c r="G83" s="262"/>
      <c r="H83" s="262"/>
      <c r="I83" s="262"/>
      <c r="J83" s="262"/>
      <c r="K83" s="262"/>
      <c r="L83" s="262"/>
      <c r="M83" s="262"/>
      <c r="N83" s="263"/>
      <c r="O83" s="355">
        <f t="shared" ref="O83:O85" si="9">D83*(E83+F83+G83+H83+I83+J83+K83+L83+M83+N83)</f>
        <v>0</v>
      </c>
      <c r="P83" s="407">
        <f t="shared" si="8"/>
        <v>0</v>
      </c>
      <c r="Q83" s="331"/>
      <c r="R83" s="411"/>
      <c r="S83" s="352"/>
      <c r="T83" s="352"/>
      <c r="U83" s="352"/>
      <c r="V83" s="352"/>
      <c r="W83" s="352"/>
      <c r="X83" s="352"/>
    </row>
    <row r="84" spans="1:24" s="353" customFormat="1" ht="19.5" customHeight="1" x14ac:dyDescent="0.25">
      <c r="A84" s="409" t="s">
        <v>284</v>
      </c>
      <c r="B84" s="412"/>
      <c r="C84" s="371" t="s">
        <v>201</v>
      </c>
      <c r="D84" s="256"/>
      <c r="E84" s="267"/>
      <c r="F84" s="268"/>
      <c r="G84" s="268"/>
      <c r="H84" s="268"/>
      <c r="I84" s="268"/>
      <c r="J84" s="268"/>
      <c r="K84" s="268"/>
      <c r="L84" s="268"/>
      <c r="M84" s="268"/>
      <c r="N84" s="269"/>
      <c r="O84" s="355">
        <f t="shared" si="9"/>
        <v>0</v>
      </c>
      <c r="P84" s="407">
        <f t="shared" si="8"/>
        <v>0</v>
      </c>
      <c r="Q84" s="331"/>
      <c r="R84" s="411"/>
      <c r="S84" s="352"/>
      <c r="T84" s="352"/>
      <c r="U84" s="352"/>
      <c r="V84" s="352"/>
      <c r="W84" s="352"/>
      <c r="X84" s="352"/>
    </row>
    <row r="85" spans="1:24" s="353" customFormat="1" ht="30" x14ac:dyDescent="0.25">
      <c r="A85" s="409" t="s">
        <v>285</v>
      </c>
      <c r="B85" s="371" t="s">
        <v>270</v>
      </c>
      <c r="C85" s="371" t="s">
        <v>201</v>
      </c>
      <c r="D85" s="256">
        <v>68</v>
      </c>
      <c r="E85" s="261"/>
      <c r="F85" s="262"/>
      <c r="G85" s="262"/>
      <c r="H85" s="262"/>
      <c r="I85" s="262"/>
      <c r="J85" s="262"/>
      <c r="K85" s="262"/>
      <c r="L85" s="262"/>
      <c r="M85" s="262"/>
      <c r="N85" s="263"/>
      <c r="O85" s="355">
        <f t="shared" si="9"/>
        <v>0</v>
      </c>
      <c r="P85" s="407">
        <f t="shared" si="8"/>
        <v>0</v>
      </c>
      <c r="Q85" s="331"/>
      <c r="R85" s="413"/>
      <c r="S85" s="352"/>
      <c r="T85" s="352"/>
      <c r="U85" s="352"/>
      <c r="V85" s="352"/>
      <c r="W85" s="352"/>
      <c r="X85" s="352"/>
    </row>
    <row r="86" spans="1:24" s="353" customFormat="1" x14ac:dyDescent="0.25">
      <c r="A86" s="747" t="s">
        <v>286</v>
      </c>
      <c r="B86" s="748"/>
      <c r="C86" s="748"/>
      <c r="D86" s="748"/>
      <c r="E86" s="749"/>
      <c r="F86" s="749"/>
      <c r="G86" s="749"/>
      <c r="H86" s="749"/>
      <c r="I86" s="749"/>
      <c r="J86" s="749"/>
      <c r="K86" s="749"/>
      <c r="L86" s="749"/>
      <c r="M86" s="749"/>
      <c r="N86" s="749"/>
      <c r="O86" s="748"/>
      <c r="P86" s="408"/>
      <c r="Q86" s="331"/>
      <c r="R86" s="287"/>
      <c r="S86" s="352"/>
      <c r="T86" s="352"/>
      <c r="U86" s="352"/>
      <c r="V86" s="352"/>
      <c r="W86" s="352"/>
      <c r="X86" s="352"/>
    </row>
    <row r="87" spans="1:24" s="353" customFormat="1" ht="91.5" customHeight="1" x14ac:dyDescent="0.25">
      <c r="A87" s="409" t="s">
        <v>287</v>
      </c>
      <c r="B87" s="371" t="s">
        <v>288</v>
      </c>
      <c r="C87" s="371" t="s">
        <v>201</v>
      </c>
      <c r="D87" s="256">
        <v>34</v>
      </c>
      <c r="E87" s="261"/>
      <c r="F87" s="262"/>
      <c r="G87" s="262"/>
      <c r="H87" s="262"/>
      <c r="I87" s="262"/>
      <c r="J87" s="262"/>
      <c r="K87" s="262"/>
      <c r="L87" s="262"/>
      <c r="M87" s="262"/>
      <c r="N87" s="263"/>
      <c r="O87" s="355">
        <f>D87*(E87+F87+G87+H87+I87+J87+K87+L87+M87+N87)</f>
        <v>0</v>
      </c>
      <c r="P87" s="356">
        <f>O87*$D$13</f>
        <v>0</v>
      </c>
      <c r="Q87" s="331"/>
      <c r="R87" s="390" t="s">
        <v>289</v>
      </c>
      <c r="S87" s="352"/>
      <c r="T87" s="352"/>
      <c r="U87" s="352"/>
      <c r="V87" s="352"/>
      <c r="W87" s="352"/>
      <c r="X87" s="352"/>
    </row>
    <row r="88" spans="1:24" s="353" customFormat="1" ht="33.75" customHeight="1" x14ac:dyDescent="0.25">
      <c r="A88" s="414" t="s">
        <v>290</v>
      </c>
      <c r="B88" s="371" t="s">
        <v>291</v>
      </c>
      <c r="C88" s="371" t="s">
        <v>201</v>
      </c>
      <c r="D88" s="256">
        <v>17</v>
      </c>
      <c r="E88" s="267"/>
      <c r="F88" s="268"/>
      <c r="G88" s="268"/>
      <c r="H88" s="268"/>
      <c r="I88" s="268"/>
      <c r="J88" s="268"/>
      <c r="K88" s="268"/>
      <c r="L88" s="268"/>
      <c r="M88" s="268"/>
      <c r="N88" s="269"/>
      <c r="O88" s="355">
        <f t="shared" ref="O88:O96" si="10">D88*(E88+F88+G88+H88+I88+J88+K88+L88+M88+N88)</f>
        <v>0</v>
      </c>
      <c r="P88" s="356">
        <f t="shared" ref="P88:P93" si="11">O88*$D$13</f>
        <v>0</v>
      </c>
      <c r="Q88" s="331"/>
      <c r="R88" s="298" t="s">
        <v>277</v>
      </c>
      <c r="S88" s="352"/>
      <c r="T88" s="352"/>
      <c r="U88" s="352"/>
      <c r="V88" s="352"/>
      <c r="W88" s="352"/>
      <c r="X88" s="352"/>
    </row>
    <row r="89" spans="1:24" s="353" customFormat="1" ht="88.5" customHeight="1" thickBot="1" x14ac:dyDescent="0.3">
      <c r="A89" s="409" t="s">
        <v>292</v>
      </c>
      <c r="B89" s="371" t="s">
        <v>288</v>
      </c>
      <c r="C89" s="371" t="s">
        <v>201</v>
      </c>
      <c r="D89" s="256">
        <v>34</v>
      </c>
      <c r="E89" s="261"/>
      <c r="F89" s="262"/>
      <c r="G89" s="262"/>
      <c r="H89" s="262"/>
      <c r="I89" s="262"/>
      <c r="J89" s="262"/>
      <c r="K89" s="262"/>
      <c r="L89" s="262"/>
      <c r="M89" s="262"/>
      <c r="N89" s="263"/>
      <c r="O89" s="355">
        <f t="shared" si="10"/>
        <v>0</v>
      </c>
      <c r="P89" s="356">
        <f t="shared" si="11"/>
        <v>0</v>
      </c>
      <c r="Q89" s="331"/>
      <c r="R89" s="298" t="s">
        <v>277</v>
      </c>
      <c r="S89" s="352"/>
      <c r="T89" s="352"/>
      <c r="U89" s="352"/>
      <c r="V89" s="352"/>
      <c r="W89" s="352"/>
      <c r="X89" s="352"/>
    </row>
    <row r="90" spans="1:24" s="353" customFormat="1" ht="55.5" customHeight="1" thickBot="1" x14ac:dyDescent="0.3">
      <c r="A90" s="415" t="s">
        <v>293</v>
      </c>
      <c r="B90" s="416"/>
      <c r="C90" s="417"/>
      <c r="D90" s="418"/>
      <c r="E90" s="419"/>
      <c r="F90" s="419"/>
      <c r="G90" s="419"/>
      <c r="H90" s="419"/>
      <c r="I90" s="419"/>
      <c r="J90" s="419"/>
      <c r="K90" s="419"/>
      <c r="L90" s="419"/>
      <c r="M90" s="419"/>
      <c r="N90" s="419"/>
      <c r="O90" s="418"/>
      <c r="P90" s="420">
        <f>SUM(P82:P89)</f>
        <v>0</v>
      </c>
      <c r="Q90" s="184" t="s">
        <v>294</v>
      </c>
      <c r="R90" s="264"/>
      <c r="S90" s="352"/>
      <c r="T90" s="352"/>
      <c r="U90" s="352"/>
      <c r="V90" s="352"/>
      <c r="W90" s="352"/>
      <c r="X90" s="352"/>
    </row>
    <row r="91" spans="1:24" s="353" customFormat="1" ht="15.75" customHeight="1" x14ac:dyDescent="0.25">
      <c r="A91" s="409"/>
      <c r="B91" s="371"/>
      <c r="C91" s="371"/>
      <c r="D91" s="272"/>
      <c r="E91" s="267"/>
      <c r="F91" s="268"/>
      <c r="G91" s="268"/>
      <c r="H91" s="268"/>
      <c r="I91" s="268"/>
      <c r="J91" s="268"/>
      <c r="K91" s="268"/>
      <c r="L91" s="268"/>
      <c r="M91" s="268"/>
      <c r="N91" s="269"/>
      <c r="O91" s="355"/>
      <c r="P91" s="356"/>
      <c r="Q91" s="331"/>
      <c r="R91" s="264"/>
      <c r="S91" s="352"/>
      <c r="T91" s="352"/>
      <c r="U91" s="352"/>
      <c r="V91" s="352"/>
      <c r="W91" s="352"/>
      <c r="X91" s="352"/>
    </row>
    <row r="92" spans="1:24" s="353" customFormat="1" ht="33" customHeight="1" x14ac:dyDescent="0.25">
      <c r="A92" s="409" t="s">
        <v>295</v>
      </c>
      <c r="B92" s="371" t="s">
        <v>296</v>
      </c>
      <c r="C92" s="371" t="s">
        <v>201</v>
      </c>
      <c r="D92" s="272">
        <v>19</v>
      </c>
      <c r="E92" s="261"/>
      <c r="F92" s="262"/>
      <c r="G92" s="262"/>
      <c r="H92" s="262"/>
      <c r="I92" s="262"/>
      <c r="J92" s="262"/>
      <c r="K92" s="262"/>
      <c r="L92" s="262"/>
      <c r="M92" s="262"/>
      <c r="N92" s="263"/>
      <c r="O92" s="355">
        <f t="shared" si="10"/>
        <v>0</v>
      </c>
      <c r="P92" s="356">
        <f t="shared" si="11"/>
        <v>0</v>
      </c>
      <c r="Q92" s="331"/>
      <c r="R92" s="264"/>
      <c r="S92" s="352"/>
      <c r="T92" s="352"/>
      <c r="U92" s="352"/>
      <c r="V92" s="352"/>
      <c r="W92" s="352"/>
      <c r="X92" s="352"/>
    </row>
    <row r="93" spans="1:24" s="392" customFormat="1" ht="76.5" customHeight="1" x14ac:dyDescent="0.25">
      <c r="A93" s="421" t="s">
        <v>297</v>
      </c>
      <c r="B93" s="412" t="s">
        <v>298</v>
      </c>
      <c r="C93" s="412" t="s">
        <v>201</v>
      </c>
      <c r="D93" s="395">
        <v>42</v>
      </c>
      <c r="E93" s="404"/>
      <c r="F93" s="405"/>
      <c r="G93" s="405"/>
      <c r="H93" s="405"/>
      <c r="I93" s="405"/>
      <c r="J93" s="405"/>
      <c r="K93" s="405"/>
      <c r="L93" s="405"/>
      <c r="M93" s="405"/>
      <c r="N93" s="406"/>
      <c r="O93" s="355">
        <f t="shared" si="10"/>
        <v>0</v>
      </c>
      <c r="P93" s="398">
        <f t="shared" si="11"/>
        <v>0</v>
      </c>
      <c r="Q93" s="331"/>
      <c r="R93" s="298" t="s">
        <v>299</v>
      </c>
      <c r="S93" s="391"/>
      <c r="T93" s="391"/>
      <c r="U93" s="391"/>
      <c r="V93" s="391"/>
      <c r="W93" s="391"/>
      <c r="X93" s="391"/>
    </row>
    <row r="94" spans="1:24" s="392" customFormat="1" ht="166.5" customHeight="1" x14ac:dyDescent="0.25">
      <c r="A94" s="393" t="s">
        <v>300</v>
      </c>
      <c r="B94" s="394" t="s">
        <v>301</v>
      </c>
      <c r="C94" s="394" t="s">
        <v>201</v>
      </c>
      <c r="D94" s="387">
        <v>50</v>
      </c>
      <c r="E94" s="704"/>
      <c r="F94" s="705"/>
      <c r="G94" s="705"/>
      <c r="H94" s="705"/>
      <c r="I94" s="705"/>
      <c r="J94" s="705"/>
      <c r="K94" s="705"/>
      <c r="L94" s="705"/>
      <c r="M94" s="705"/>
      <c r="N94" s="706"/>
      <c r="O94" s="355">
        <f t="shared" si="10"/>
        <v>0</v>
      </c>
      <c r="P94" s="407">
        <f>O94</f>
        <v>0</v>
      </c>
      <c r="Q94" s="331"/>
      <c r="R94" s="298" t="s">
        <v>302</v>
      </c>
      <c r="S94" s="391"/>
      <c r="T94" s="391"/>
      <c r="U94" s="391"/>
      <c r="V94" s="391"/>
      <c r="W94" s="391"/>
      <c r="X94" s="391"/>
    </row>
    <row r="95" spans="1:24" s="392" customFormat="1" ht="33.75" customHeight="1" x14ac:dyDescent="0.25">
      <c r="A95" s="393" t="s">
        <v>303</v>
      </c>
      <c r="B95" s="394" t="s">
        <v>304</v>
      </c>
      <c r="C95" s="394" t="s">
        <v>201</v>
      </c>
      <c r="D95" s="395">
        <v>10</v>
      </c>
      <c r="E95" s="404"/>
      <c r="F95" s="405"/>
      <c r="G95" s="405"/>
      <c r="H95" s="405"/>
      <c r="I95" s="405"/>
      <c r="J95" s="405"/>
      <c r="K95" s="405"/>
      <c r="L95" s="405"/>
      <c r="M95" s="405"/>
      <c r="N95" s="422"/>
      <c r="O95" s="355">
        <f t="shared" si="10"/>
        <v>0</v>
      </c>
      <c r="P95" s="407">
        <f>O95</f>
        <v>0</v>
      </c>
      <c r="Q95" s="331"/>
      <c r="R95" s="264"/>
      <c r="S95" s="391"/>
      <c r="T95" s="391"/>
      <c r="U95" s="391"/>
      <c r="V95" s="391"/>
      <c r="W95" s="391"/>
      <c r="X95" s="391"/>
    </row>
    <row r="96" spans="1:24" s="392" customFormat="1" ht="37.5" customHeight="1" thickBot="1" x14ac:dyDescent="0.3">
      <c r="A96" s="423" t="s">
        <v>305</v>
      </c>
      <c r="B96" s="424" t="s">
        <v>306</v>
      </c>
      <c r="C96" s="424" t="s">
        <v>201</v>
      </c>
      <c r="D96" s="425">
        <v>40</v>
      </c>
      <c r="E96" s="426"/>
      <c r="F96" s="427"/>
      <c r="G96" s="427"/>
      <c r="H96" s="427"/>
      <c r="I96" s="427"/>
      <c r="J96" s="427"/>
      <c r="K96" s="427"/>
      <c r="L96" s="427"/>
      <c r="M96" s="427"/>
      <c r="N96" s="428"/>
      <c r="O96" s="429">
        <f t="shared" si="10"/>
        <v>0</v>
      </c>
      <c r="P96" s="381">
        <f>O96*D13</f>
        <v>0</v>
      </c>
      <c r="Q96" s="331"/>
      <c r="R96" s="320"/>
      <c r="S96" s="391"/>
      <c r="T96" s="391"/>
      <c r="U96" s="391"/>
      <c r="V96" s="391"/>
      <c r="W96" s="391"/>
      <c r="X96" s="391"/>
    </row>
    <row r="97" spans="1:24" s="392" customFormat="1" ht="18" customHeight="1" thickBot="1" x14ac:dyDescent="0.3">
      <c r="A97" s="399"/>
      <c r="B97" s="399"/>
      <c r="C97" s="399"/>
      <c r="D97" s="384"/>
      <c r="E97" s="400"/>
      <c r="F97" s="400"/>
      <c r="G97" s="400"/>
      <c r="H97" s="400"/>
      <c r="I97" s="400"/>
      <c r="J97" s="400"/>
      <c r="K97" s="400"/>
      <c r="L97" s="400"/>
      <c r="M97" s="400"/>
      <c r="N97" s="430"/>
      <c r="O97" s="384"/>
      <c r="P97" s="384"/>
      <c r="Q97" s="331"/>
      <c r="R97" s="385"/>
      <c r="S97" s="391"/>
      <c r="T97" s="391"/>
      <c r="U97" s="391"/>
      <c r="V97" s="391"/>
      <c r="W97" s="391"/>
      <c r="X97" s="391"/>
    </row>
    <row r="98" spans="1:24" s="353" customFormat="1" ht="21" x14ac:dyDescent="0.35">
      <c r="A98" s="729" t="s">
        <v>307</v>
      </c>
      <c r="B98" s="730"/>
      <c r="C98" s="730"/>
      <c r="D98" s="730"/>
      <c r="E98" s="730"/>
      <c r="F98" s="730"/>
      <c r="G98" s="730"/>
      <c r="H98" s="730"/>
      <c r="I98" s="730"/>
      <c r="J98" s="730"/>
      <c r="K98" s="730"/>
      <c r="L98" s="730"/>
      <c r="M98" s="730"/>
      <c r="N98" s="730"/>
      <c r="O98" s="751"/>
      <c r="P98" s="431"/>
      <c r="Q98" s="331"/>
      <c r="R98" s="217"/>
      <c r="S98" s="352"/>
      <c r="T98" s="352"/>
      <c r="U98" s="352"/>
      <c r="V98" s="352"/>
      <c r="W98" s="352"/>
      <c r="X98" s="352"/>
    </row>
    <row r="99" spans="1:24" s="353" customFormat="1" ht="56.25" customHeight="1" thickBot="1" x14ac:dyDescent="0.3">
      <c r="A99" s="432" t="s">
        <v>308</v>
      </c>
      <c r="B99" s="433" t="s">
        <v>306</v>
      </c>
      <c r="C99" s="433" t="s">
        <v>201</v>
      </c>
      <c r="D99" s="434"/>
      <c r="E99" s="435"/>
      <c r="F99" s="436"/>
      <c r="G99" s="436"/>
      <c r="H99" s="436"/>
      <c r="I99" s="436"/>
      <c r="J99" s="436"/>
      <c r="K99" s="436"/>
      <c r="L99" s="436"/>
      <c r="M99" s="436"/>
      <c r="N99" s="437"/>
      <c r="O99" s="438">
        <f>D99*(E99+F99+G99+H99+I99+J99+K99+L99+M99+N99)</f>
        <v>0</v>
      </c>
      <c r="P99" s="439">
        <f t="shared" ref="P99" si="12">O99*$D$13</f>
        <v>0</v>
      </c>
      <c r="Q99" s="331"/>
      <c r="R99" s="440" t="s">
        <v>309</v>
      </c>
      <c r="S99" s="352"/>
      <c r="T99" s="352"/>
      <c r="U99" s="352"/>
      <c r="V99" s="352"/>
      <c r="W99" s="352"/>
      <c r="X99" s="352"/>
    </row>
    <row r="100" spans="1:24" s="353" customFormat="1" ht="29.25" customHeight="1" thickBot="1" x14ac:dyDescent="0.3">
      <c r="A100" s="441"/>
      <c r="B100" s="441"/>
      <c r="C100" s="441"/>
      <c r="D100" s="442"/>
      <c r="E100" s="443"/>
      <c r="F100" s="443"/>
      <c r="G100" s="443"/>
      <c r="H100" s="443"/>
      <c r="I100" s="443"/>
      <c r="J100" s="443"/>
      <c r="K100" s="443"/>
      <c r="L100" s="443"/>
      <c r="M100" s="443"/>
      <c r="N100" s="444"/>
      <c r="O100" s="445"/>
      <c r="P100" s="446"/>
      <c r="Q100" s="331"/>
      <c r="R100" s="341"/>
      <c r="S100" s="352"/>
      <c r="T100" s="352"/>
      <c r="U100" s="352"/>
      <c r="V100" s="352"/>
      <c r="W100" s="352"/>
      <c r="X100" s="352"/>
    </row>
    <row r="101" spans="1:24" s="353" customFormat="1" ht="21" x14ac:dyDescent="0.35">
      <c r="A101" s="729" t="s">
        <v>310</v>
      </c>
      <c r="B101" s="730"/>
      <c r="C101" s="730"/>
      <c r="D101" s="730"/>
      <c r="E101" s="730"/>
      <c r="F101" s="730"/>
      <c r="G101" s="730"/>
      <c r="H101" s="730"/>
      <c r="I101" s="730"/>
      <c r="J101" s="730"/>
      <c r="K101" s="730"/>
      <c r="L101" s="730"/>
      <c r="M101" s="730"/>
      <c r="N101" s="730"/>
      <c r="O101" s="730"/>
      <c r="P101" s="402"/>
      <c r="Q101" s="331"/>
      <c r="R101" s="287"/>
      <c r="S101" s="352"/>
      <c r="T101" s="352"/>
      <c r="U101" s="352"/>
      <c r="V101" s="352"/>
      <c r="W101" s="352"/>
      <c r="X101" s="352"/>
    </row>
    <row r="102" spans="1:24" s="353" customFormat="1" x14ac:dyDescent="0.25">
      <c r="A102" s="447" t="s">
        <v>311</v>
      </c>
      <c r="B102" s="448"/>
      <c r="C102" s="448"/>
      <c r="D102" s="448"/>
      <c r="E102" s="449"/>
      <c r="F102" s="449"/>
      <c r="G102" s="449"/>
      <c r="H102" s="449"/>
      <c r="I102" s="449"/>
      <c r="J102" s="449"/>
      <c r="K102" s="449"/>
      <c r="L102" s="449"/>
      <c r="M102" s="449"/>
      <c r="N102" s="449"/>
      <c r="O102" s="448"/>
      <c r="P102" s="450"/>
      <c r="Q102" s="331"/>
      <c r="R102" s="287"/>
      <c r="S102" s="352"/>
      <c r="T102" s="352"/>
      <c r="U102" s="352"/>
      <c r="V102" s="352"/>
      <c r="W102" s="352"/>
      <c r="X102" s="352"/>
    </row>
    <row r="103" spans="1:24" s="392" customFormat="1" ht="217.5" customHeight="1" x14ac:dyDescent="0.25">
      <c r="A103" s="451" t="s">
        <v>312</v>
      </c>
      <c r="B103" s="452" t="s">
        <v>313</v>
      </c>
      <c r="C103" s="452" t="s">
        <v>201</v>
      </c>
      <c r="D103" s="453">
        <v>60</v>
      </c>
      <c r="E103" s="704"/>
      <c r="F103" s="705"/>
      <c r="G103" s="705"/>
      <c r="H103" s="705"/>
      <c r="I103" s="705"/>
      <c r="J103" s="705"/>
      <c r="K103" s="705"/>
      <c r="L103" s="705"/>
      <c r="M103" s="705"/>
      <c r="N103" s="706"/>
      <c r="O103" s="454">
        <f>D103*E103</f>
        <v>0</v>
      </c>
      <c r="P103" s="455">
        <f>O103*$D$13</f>
        <v>0</v>
      </c>
      <c r="Q103" s="331"/>
      <c r="R103" s="390" t="s">
        <v>314</v>
      </c>
      <c r="S103" s="391"/>
      <c r="T103" s="391"/>
      <c r="U103" s="391"/>
      <c r="V103" s="391"/>
      <c r="W103" s="391"/>
      <c r="X103" s="391"/>
    </row>
    <row r="104" spans="1:24" s="392" customFormat="1" ht="46.5" customHeight="1" x14ac:dyDescent="0.25">
      <c r="A104" s="456" t="s">
        <v>315</v>
      </c>
      <c r="B104" s="457" t="s">
        <v>316</v>
      </c>
      <c r="C104" s="457" t="s">
        <v>201</v>
      </c>
      <c r="D104" s="458">
        <v>5</v>
      </c>
      <c r="E104" s="404"/>
      <c r="F104" s="405"/>
      <c r="G104" s="405"/>
      <c r="H104" s="405"/>
      <c r="I104" s="405"/>
      <c r="J104" s="405"/>
      <c r="K104" s="405"/>
      <c r="L104" s="405"/>
      <c r="M104" s="405"/>
      <c r="N104" s="406"/>
      <c r="O104" s="459">
        <f>D104*(E104+F104+G104+H104+I104+J104+K104+L104+M104+N104)</f>
        <v>0</v>
      </c>
      <c r="P104" s="455">
        <f t="shared" ref="P104" si="13">O104*$D$13</f>
        <v>0</v>
      </c>
      <c r="Q104" s="331"/>
      <c r="R104" s="298"/>
      <c r="S104" s="391"/>
      <c r="T104" s="391"/>
      <c r="U104" s="391"/>
      <c r="V104" s="391"/>
      <c r="W104" s="391"/>
      <c r="X104" s="391"/>
    </row>
    <row r="105" spans="1:24" s="392" customFormat="1" ht="31.5" customHeight="1" thickBot="1" x14ac:dyDescent="0.3">
      <c r="A105" s="456" t="s">
        <v>317</v>
      </c>
      <c r="B105" s="457" t="s">
        <v>200</v>
      </c>
      <c r="C105" s="457" t="s">
        <v>201</v>
      </c>
      <c r="D105" s="458">
        <v>10</v>
      </c>
      <c r="E105" s="404"/>
      <c r="F105" s="405"/>
      <c r="G105" s="405"/>
      <c r="H105" s="405"/>
      <c r="I105" s="405"/>
      <c r="J105" s="405"/>
      <c r="K105" s="405"/>
      <c r="L105" s="405"/>
      <c r="M105" s="405"/>
      <c r="N105" s="406"/>
      <c r="O105" s="459">
        <f>D105*(E105+F105+G105+H105+I105+J105+K105+L105+M105+N105)</f>
        <v>0</v>
      </c>
      <c r="P105" s="455">
        <f>O105*D13</f>
        <v>0</v>
      </c>
      <c r="Q105" s="331"/>
      <c r="R105" s="320"/>
      <c r="S105" s="391"/>
      <c r="T105" s="391"/>
      <c r="U105" s="391"/>
      <c r="V105" s="391"/>
      <c r="W105" s="391"/>
      <c r="X105" s="391"/>
    </row>
    <row r="106" spans="1:24" s="392" customFormat="1" ht="31.5" customHeight="1" thickBot="1" x14ac:dyDescent="0.3">
      <c r="A106" s="415" t="s">
        <v>318</v>
      </c>
      <c r="B106" s="416"/>
      <c r="C106" s="417"/>
      <c r="D106" s="418"/>
      <c r="E106" s="419"/>
      <c r="F106" s="419"/>
      <c r="G106" s="419"/>
      <c r="H106" s="419"/>
      <c r="I106" s="419"/>
      <c r="J106" s="419"/>
      <c r="K106" s="419"/>
      <c r="L106" s="419"/>
      <c r="M106" s="419"/>
      <c r="N106" s="419"/>
      <c r="O106" s="418"/>
      <c r="P106" s="420">
        <f>P103+P104+P105</f>
        <v>0</v>
      </c>
      <c r="Q106" s="184" t="s">
        <v>319</v>
      </c>
      <c r="R106" s="287"/>
      <c r="S106" s="391"/>
      <c r="T106" s="391"/>
      <c r="U106" s="391"/>
      <c r="V106" s="391"/>
      <c r="W106" s="391"/>
      <c r="X106" s="391"/>
    </row>
    <row r="107" spans="1:24" s="392" customFormat="1" ht="18" customHeight="1" x14ac:dyDescent="0.25">
      <c r="A107" s="460"/>
      <c r="B107" s="461"/>
      <c r="C107" s="461"/>
      <c r="D107" s="384"/>
      <c r="E107" s="400"/>
      <c r="F107" s="400"/>
      <c r="G107" s="400"/>
      <c r="H107" s="400"/>
      <c r="I107" s="400"/>
      <c r="J107" s="400"/>
      <c r="K107" s="400"/>
      <c r="L107" s="400"/>
      <c r="M107" s="400"/>
      <c r="N107" s="400"/>
      <c r="O107" s="401"/>
      <c r="P107" s="462"/>
      <c r="Q107" s="331"/>
      <c r="R107" s="287"/>
      <c r="S107" s="391"/>
      <c r="T107" s="391"/>
      <c r="U107" s="391"/>
      <c r="V107" s="391"/>
      <c r="W107" s="391"/>
      <c r="X107" s="391"/>
    </row>
    <row r="108" spans="1:24" s="392" customFormat="1" ht="18.75" customHeight="1" x14ac:dyDescent="0.25">
      <c r="A108" s="707" t="s">
        <v>320</v>
      </c>
      <c r="B108" s="708"/>
      <c r="C108" s="708"/>
      <c r="D108" s="708"/>
      <c r="E108" s="708"/>
      <c r="F108" s="708"/>
      <c r="G108" s="708"/>
      <c r="H108" s="708"/>
      <c r="I108" s="708"/>
      <c r="J108" s="708"/>
      <c r="K108" s="708"/>
      <c r="L108" s="708"/>
      <c r="M108" s="708"/>
      <c r="N108" s="708"/>
      <c r="O108" s="708"/>
      <c r="P108" s="709"/>
      <c r="Q108" s="331"/>
      <c r="R108" s="287"/>
      <c r="S108" s="391"/>
      <c r="T108" s="391"/>
      <c r="U108" s="391"/>
      <c r="V108" s="391"/>
      <c r="W108" s="391"/>
      <c r="X108" s="391"/>
    </row>
    <row r="109" spans="1:24" s="392" customFormat="1" ht="40.5" customHeight="1" x14ac:dyDescent="0.25">
      <c r="A109" s="456" t="s">
        <v>321</v>
      </c>
      <c r="B109" s="457" t="s">
        <v>263</v>
      </c>
      <c r="C109" s="457" t="s">
        <v>201</v>
      </c>
      <c r="D109" s="458">
        <v>34</v>
      </c>
      <c r="E109" s="404"/>
      <c r="F109" s="405"/>
      <c r="G109" s="405"/>
      <c r="H109" s="405"/>
      <c r="I109" s="405"/>
      <c r="J109" s="405"/>
      <c r="K109" s="405"/>
      <c r="L109" s="405"/>
      <c r="M109" s="405"/>
      <c r="N109" s="406"/>
      <c r="O109" s="459">
        <f>D109*(E109+F109+G109+H109+I109+J109+K109+L109+M109+N109)</f>
        <v>0</v>
      </c>
      <c r="P109" s="455">
        <f t="shared" ref="P109:P110" si="14">O109*$D$13</f>
        <v>0</v>
      </c>
      <c r="Q109" s="184" t="s">
        <v>322</v>
      </c>
      <c r="R109" s="390"/>
      <c r="S109" s="391"/>
      <c r="T109" s="391"/>
      <c r="U109" s="391"/>
      <c r="V109" s="391"/>
      <c r="W109" s="391"/>
      <c r="X109" s="391"/>
    </row>
    <row r="110" spans="1:24" s="392" customFormat="1" ht="40.5" customHeight="1" thickBot="1" x14ac:dyDescent="0.3">
      <c r="A110" s="463" t="s">
        <v>323</v>
      </c>
      <c r="B110" s="464" t="s">
        <v>263</v>
      </c>
      <c r="C110" s="464" t="s">
        <v>201</v>
      </c>
      <c r="D110" s="425">
        <v>42</v>
      </c>
      <c r="E110" s="426"/>
      <c r="F110" s="427"/>
      <c r="G110" s="427"/>
      <c r="H110" s="427"/>
      <c r="I110" s="427"/>
      <c r="J110" s="427"/>
      <c r="K110" s="427"/>
      <c r="L110" s="427"/>
      <c r="M110" s="427"/>
      <c r="N110" s="465"/>
      <c r="O110" s="466">
        <f>D110*(E110+F110+G110+H110+I110+J110+K110+L110+M110+N110)</f>
        <v>0</v>
      </c>
      <c r="P110" s="467">
        <f t="shared" si="14"/>
        <v>0</v>
      </c>
      <c r="Q110" s="184" t="s">
        <v>324</v>
      </c>
      <c r="R110" s="320"/>
      <c r="S110" s="391"/>
      <c r="T110" s="391"/>
      <c r="U110" s="391"/>
      <c r="V110" s="391"/>
      <c r="W110" s="391"/>
      <c r="X110" s="391"/>
    </row>
    <row r="111" spans="1:24" s="392" customFormat="1" ht="31.5" customHeight="1" thickBot="1" x14ac:dyDescent="0.3">
      <c r="A111" s="461"/>
      <c r="B111" s="461"/>
      <c r="C111" s="461"/>
      <c r="D111" s="384"/>
      <c r="E111" s="400"/>
      <c r="F111" s="400"/>
      <c r="G111" s="400"/>
      <c r="H111" s="400"/>
      <c r="I111" s="400"/>
      <c r="J111" s="400"/>
      <c r="K111" s="400"/>
      <c r="L111" s="400"/>
      <c r="M111" s="400"/>
      <c r="N111" s="400"/>
      <c r="O111" s="401"/>
      <c r="P111" s="401"/>
      <c r="Q111" s="331"/>
      <c r="R111" s="468"/>
      <c r="S111" s="391"/>
      <c r="T111" s="391"/>
      <c r="U111" s="391"/>
      <c r="V111" s="391"/>
      <c r="W111" s="391"/>
      <c r="X111" s="391"/>
    </row>
    <row r="112" spans="1:24" ht="80.25" customHeight="1" x14ac:dyDescent="0.25">
      <c r="A112" s="710" t="s">
        <v>325</v>
      </c>
      <c r="B112" s="711"/>
      <c r="C112" s="711"/>
      <c r="D112" s="711"/>
      <c r="E112" s="711"/>
      <c r="F112" s="711"/>
      <c r="G112" s="711"/>
      <c r="H112" s="711"/>
      <c r="I112" s="711"/>
      <c r="J112" s="711"/>
      <c r="K112" s="711"/>
      <c r="L112" s="711"/>
      <c r="M112" s="711"/>
      <c r="N112" s="711"/>
      <c r="O112" s="711"/>
      <c r="P112" s="712"/>
      <c r="Q112" s="469"/>
      <c r="R112" s="470" t="s">
        <v>326</v>
      </c>
      <c r="S112" s="156"/>
      <c r="T112" s="156"/>
      <c r="U112" s="156"/>
      <c r="V112" s="156"/>
      <c r="W112" s="156"/>
      <c r="X112" s="156"/>
    </row>
    <row r="113" spans="1:24" ht="21" x14ac:dyDescent="0.35">
      <c r="A113" s="713" t="s">
        <v>183</v>
      </c>
      <c r="B113" s="714"/>
      <c r="C113" s="714"/>
      <c r="D113" s="714"/>
      <c r="E113" s="714"/>
      <c r="F113" s="714"/>
      <c r="G113" s="714"/>
      <c r="H113" s="714"/>
      <c r="I113" s="714"/>
      <c r="J113" s="714"/>
      <c r="K113" s="714"/>
      <c r="L113" s="714"/>
      <c r="M113" s="714"/>
      <c r="N113" s="714"/>
      <c r="O113" s="714"/>
      <c r="P113" s="715"/>
      <c r="Q113" s="471"/>
      <c r="R113" s="472" t="s">
        <v>186</v>
      </c>
      <c r="S113" s="156"/>
      <c r="T113" s="156"/>
      <c r="U113" s="156"/>
      <c r="V113" s="156"/>
      <c r="W113" s="156"/>
      <c r="X113" s="156"/>
    </row>
    <row r="114" spans="1:24" ht="231" customHeight="1" x14ac:dyDescent="0.25">
      <c r="A114" s="473" t="s">
        <v>327</v>
      </c>
      <c r="B114" s="474" t="s">
        <v>210</v>
      </c>
      <c r="C114" s="474" t="s">
        <v>201</v>
      </c>
      <c r="D114" s="223">
        <v>178</v>
      </c>
      <c r="E114" s="702"/>
      <c r="F114" s="703"/>
      <c r="G114" s="703"/>
      <c r="H114" s="703"/>
      <c r="I114" s="703"/>
      <c r="J114" s="703"/>
      <c r="K114" s="703"/>
      <c r="L114" s="703"/>
      <c r="M114" s="703"/>
      <c r="N114" s="716"/>
      <c r="O114" s="475">
        <f>D114*E114</f>
        <v>0</v>
      </c>
      <c r="P114" s="476">
        <f>O114*D15</f>
        <v>0</v>
      </c>
      <c r="Q114" s="469"/>
      <c r="R114" s="477" t="s">
        <v>328</v>
      </c>
      <c r="S114" s="156"/>
      <c r="T114" s="156"/>
      <c r="U114" s="156"/>
      <c r="V114" s="156"/>
      <c r="W114" s="156"/>
      <c r="X114" s="156"/>
    </row>
    <row r="115" spans="1:24" s="481" customFormat="1" ht="60.75" customHeight="1" thickBot="1" x14ac:dyDescent="0.3">
      <c r="A115" s="478" t="s">
        <v>329</v>
      </c>
      <c r="B115" s="240" t="s">
        <v>330</v>
      </c>
      <c r="C115" s="240" t="s">
        <v>201</v>
      </c>
      <c r="D115" s="227">
        <v>100</v>
      </c>
      <c r="E115" s="717"/>
      <c r="F115" s="718"/>
      <c r="G115" s="718"/>
      <c r="H115" s="718"/>
      <c r="I115" s="718"/>
      <c r="J115" s="718"/>
      <c r="K115" s="718"/>
      <c r="L115" s="718"/>
      <c r="M115" s="718"/>
      <c r="N115" s="719"/>
      <c r="O115" s="479">
        <f>D115*E115</f>
        <v>0</v>
      </c>
      <c r="P115" s="476">
        <f t="shared" ref="P115" si="15">O115*$D$13</f>
        <v>0</v>
      </c>
      <c r="Q115" s="469"/>
      <c r="R115" s="480" t="s">
        <v>331</v>
      </c>
    </row>
    <row r="116" spans="1:24" s="490" customFormat="1" ht="43.5" customHeight="1" thickBot="1" x14ac:dyDescent="0.3">
      <c r="A116" s="482" t="s">
        <v>332</v>
      </c>
      <c r="B116" s="483"/>
      <c r="C116" s="483"/>
      <c r="D116" s="484"/>
      <c r="E116" s="485"/>
      <c r="F116" s="485"/>
      <c r="G116" s="485"/>
      <c r="H116" s="485"/>
      <c r="I116" s="485"/>
      <c r="J116" s="485"/>
      <c r="K116" s="485"/>
      <c r="L116" s="485"/>
      <c r="M116" s="485"/>
      <c r="N116" s="485"/>
      <c r="O116" s="486"/>
      <c r="P116" s="487">
        <f>SUM(P114:P115)</f>
        <v>0</v>
      </c>
      <c r="Q116" s="488" t="s">
        <v>333</v>
      </c>
      <c r="R116" s="489"/>
    </row>
    <row r="117" spans="1:24" s="493" customFormat="1" ht="15.75" thickBot="1" x14ac:dyDescent="0.3">
      <c r="A117" s="287"/>
      <c r="B117" s="210"/>
      <c r="C117" s="210"/>
      <c r="D117" s="211"/>
      <c r="E117" s="212"/>
      <c r="F117" s="212"/>
      <c r="G117" s="212"/>
      <c r="H117" s="212"/>
      <c r="I117" s="212"/>
      <c r="J117" s="212"/>
      <c r="K117" s="212"/>
      <c r="L117" s="212"/>
      <c r="M117" s="212"/>
      <c r="N117" s="491"/>
      <c r="O117" s="189"/>
      <c r="P117" s="189"/>
      <c r="Q117" s="469"/>
      <c r="R117" s="492"/>
    </row>
    <row r="118" spans="1:24" ht="21.75" customHeight="1" x14ac:dyDescent="0.35">
      <c r="A118" s="720" t="s">
        <v>196</v>
      </c>
      <c r="B118" s="721"/>
      <c r="C118" s="721"/>
      <c r="D118" s="721"/>
      <c r="E118" s="721"/>
      <c r="F118" s="721"/>
      <c r="G118" s="721"/>
      <c r="H118" s="721"/>
      <c r="I118" s="721"/>
      <c r="J118" s="721"/>
      <c r="K118" s="721"/>
      <c r="L118" s="721"/>
      <c r="M118" s="721"/>
      <c r="N118" s="721"/>
      <c r="O118" s="721"/>
      <c r="P118" s="722"/>
      <c r="Q118" s="471"/>
      <c r="R118" s="494"/>
      <c r="S118" s="156"/>
      <c r="T118" s="156"/>
      <c r="U118" s="156"/>
      <c r="V118" s="156"/>
      <c r="W118" s="156"/>
      <c r="X118" s="156"/>
    </row>
    <row r="119" spans="1:24" ht="15.75" x14ac:dyDescent="0.25">
      <c r="A119" s="495" t="s">
        <v>334</v>
      </c>
      <c r="B119" s="496"/>
      <c r="C119" s="497"/>
      <c r="D119" s="498">
        <v>42</v>
      </c>
      <c r="E119" s="499"/>
      <c r="F119" s="500"/>
      <c r="G119" s="501"/>
      <c r="H119" s="500"/>
      <c r="I119" s="500"/>
      <c r="J119" s="500"/>
      <c r="K119" s="502"/>
      <c r="L119" s="502"/>
      <c r="M119" s="502"/>
      <c r="N119" s="503"/>
      <c r="O119" s="504">
        <f>D119*(E119+F119+G119+H119+I119+J119+K119+L119+M119+N119)</f>
        <v>0</v>
      </c>
      <c r="P119" s="504">
        <f>D119*O119</f>
        <v>0</v>
      </c>
      <c r="Q119" s="469"/>
      <c r="R119" s="190" t="s">
        <v>198</v>
      </c>
      <c r="S119" s="156"/>
      <c r="T119" s="156"/>
      <c r="U119" s="156"/>
      <c r="V119" s="156"/>
      <c r="W119" s="156"/>
      <c r="X119" s="156"/>
    </row>
    <row r="120" spans="1:24" s="507" customFormat="1" ht="208.5" customHeight="1" thickBot="1" x14ac:dyDescent="0.3">
      <c r="A120" s="478" t="s">
        <v>335</v>
      </c>
      <c r="B120" s="240" t="s">
        <v>336</v>
      </c>
      <c r="C120" s="240" t="s">
        <v>201</v>
      </c>
      <c r="D120" s="227">
        <v>21</v>
      </c>
      <c r="E120" s="228"/>
      <c r="F120" s="229"/>
      <c r="G120" s="229"/>
      <c r="H120" s="229"/>
      <c r="I120" s="229">
        <v>1</v>
      </c>
      <c r="J120" s="229"/>
      <c r="K120" s="229"/>
      <c r="L120" s="229"/>
      <c r="M120" s="229"/>
      <c r="N120" s="505"/>
      <c r="O120" s="476">
        <f t="shared" ref="O120:O129" si="16">D120*(E120+F120+G120+H120+I120+J120+K120+L120+M120+N120)</f>
        <v>21</v>
      </c>
      <c r="P120" s="476">
        <f t="shared" ref="P120" si="17">O120*$D$13</f>
        <v>0</v>
      </c>
      <c r="Q120" s="161"/>
      <c r="R120" s="506" t="s">
        <v>337</v>
      </c>
    </row>
    <row r="121" spans="1:24" s="507" customFormat="1" ht="48.75" customHeight="1" thickBot="1" x14ac:dyDescent="0.3">
      <c r="A121" s="482" t="s">
        <v>338</v>
      </c>
      <c r="B121" s="483"/>
      <c r="C121" s="483"/>
      <c r="D121" s="484"/>
      <c r="E121" s="485"/>
      <c r="F121" s="485"/>
      <c r="G121" s="485"/>
      <c r="H121" s="485"/>
      <c r="I121" s="485"/>
      <c r="J121" s="485"/>
      <c r="K121" s="485"/>
      <c r="L121" s="485"/>
      <c r="M121" s="485"/>
      <c r="N121" s="485"/>
      <c r="O121" s="486"/>
      <c r="P121" s="487">
        <f>SUM(P119:P120)</f>
        <v>0</v>
      </c>
      <c r="Q121" s="196" t="s">
        <v>339</v>
      </c>
      <c r="R121" s="508"/>
    </row>
    <row r="122" spans="1:24" ht="32.25" customHeight="1" x14ac:dyDescent="0.25">
      <c r="A122" s="509" t="s">
        <v>340</v>
      </c>
      <c r="B122" s="510" t="s">
        <v>341</v>
      </c>
      <c r="C122" s="511"/>
      <c r="D122" s="512">
        <v>34</v>
      </c>
      <c r="E122" s="513"/>
      <c r="F122" s="500"/>
      <c r="G122" s="500"/>
      <c r="H122" s="500"/>
      <c r="I122" s="500">
        <v>1</v>
      </c>
      <c r="J122" s="500"/>
      <c r="K122" s="500"/>
      <c r="L122" s="500"/>
      <c r="M122" s="500"/>
      <c r="N122" s="514"/>
      <c r="O122" s="504">
        <f t="shared" si="16"/>
        <v>34</v>
      </c>
      <c r="P122" s="504">
        <f>O122*D13</f>
        <v>0</v>
      </c>
      <c r="R122" s="494"/>
      <c r="S122" s="156"/>
      <c r="T122" s="156"/>
      <c r="U122" s="156"/>
      <c r="V122" s="156"/>
      <c r="W122" s="156"/>
      <c r="X122" s="156"/>
    </row>
    <row r="123" spans="1:24" ht="66.75" customHeight="1" x14ac:dyDescent="0.25">
      <c r="A123" s="515" t="s">
        <v>342</v>
      </c>
      <c r="B123" s="394" t="s">
        <v>343</v>
      </c>
      <c r="C123" s="394" t="s">
        <v>201</v>
      </c>
      <c r="D123" s="395">
        <v>102</v>
      </c>
      <c r="E123" s="704"/>
      <c r="F123" s="705"/>
      <c r="G123" s="705"/>
      <c r="H123" s="705"/>
      <c r="I123" s="705"/>
      <c r="J123" s="705"/>
      <c r="K123" s="705"/>
      <c r="L123" s="705"/>
      <c r="M123" s="705"/>
      <c r="N123" s="706"/>
      <c r="O123" s="337">
        <f t="shared" si="16"/>
        <v>0</v>
      </c>
      <c r="P123" s="398">
        <f>O123*$D$13</f>
        <v>0</v>
      </c>
      <c r="R123" s="516" t="s">
        <v>344</v>
      </c>
      <c r="S123" s="156"/>
      <c r="T123" s="156"/>
      <c r="U123" s="156"/>
      <c r="V123" s="156"/>
      <c r="W123" s="156"/>
      <c r="X123" s="156"/>
    </row>
    <row r="124" spans="1:24" ht="54" customHeight="1" x14ac:dyDescent="0.25">
      <c r="A124" s="515" t="s">
        <v>345</v>
      </c>
      <c r="B124" s="394" t="s">
        <v>346</v>
      </c>
      <c r="C124" s="394" t="s">
        <v>201</v>
      </c>
      <c r="D124" s="458">
        <v>17</v>
      </c>
      <c r="E124" s="517"/>
      <c r="F124" s="518"/>
      <c r="G124" s="518"/>
      <c r="H124" s="518"/>
      <c r="I124" s="518"/>
      <c r="J124" s="518"/>
      <c r="K124" s="518"/>
      <c r="L124" s="518"/>
      <c r="M124" s="518"/>
      <c r="N124" s="519"/>
      <c r="O124" s="337">
        <f t="shared" si="16"/>
        <v>0</v>
      </c>
      <c r="P124" s="520">
        <f t="shared" ref="P124:P129" si="18">O124*$D$13</f>
        <v>0</v>
      </c>
      <c r="R124" s="521"/>
      <c r="S124" s="522"/>
      <c r="T124" s="522"/>
      <c r="U124" s="522"/>
      <c r="V124" s="522"/>
      <c r="W124" s="522"/>
      <c r="X124" s="156"/>
    </row>
    <row r="125" spans="1:24" ht="56.25" customHeight="1" x14ac:dyDescent="0.25">
      <c r="A125" s="515" t="s">
        <v>347</v>
      </c>
      <c r="B125" s="394" t="s">
        <v>346</v>
      </c>
      <c r="C125" s="394" t="s">
        <v>201</v>
      </c>
      <c r="D125" s="395">
        <v>17</v>
      </c>
      <c r="E125" s="404"/>
      <c r="F125" s="405"/>
      <c r="G125" s="405"/>
      <c r="H125" s="405"/>
      <c r="I125" s="405">
        <v>1</v>
      </c>
      <c r="J125" s="405"/>
      <c r="K125" s="405"/>
      <c r="L125" s="405"/>
      <c r="M125" s="405"/>
      <c r="N125" s="422"/>
      <c r="O125" s="337">
        <f t="shared" si="16"/>
        <v>17</v>
      </c>
      <c r="P125" s="455">
        <f t="shared" si="18"/>
        <v>0</v>
      </c>
      <c r="R125" s="521"/>
      <c r="S125" s="156"/>
      <c r="T125" s="156"/>
      <c r="U125" s="156"/>
      <c r="V125" s="156"/>
      <c r="W125" s="156"/>
      <c r="X125" s="156"/>
    </row>
    <row r="126" spans="1:24" ht="67.5" customHeight="1" x14ac:dyDescent="0.25">
      <c r="A126" s="515" t="s">
        <v>348</v>
      </c>
      <c r="B126" s="394" t="s">
        <v>346</v>
      </c>
      <c r="C126" s="394" t="s">
        <v>201</v>
      </c>
      <c r="D126" s="387">
        <v>17</v>
      </c>
      <c r="E126" s="523"/>
      <c r="F126" s="524"/>
      <c r="G126" s="524"/>
      <c r="H126" s="524"/>
      <c r="I126" s="524"/>
      <c r="J126" s="524"/>
      <c r="K126" s="524"/>
      <c r="L126" s="524"/>
      <c r="M126" s="524"/>
      <c r="N126" s="525"/>
      <c r="O126" s="337">
        <f t="shared" si="16"/>
        <v>0</v>
      </c>
      <c r="P126" s="455">
        <f t="shared" si="18"/>
        <v>0</v>
      </c>
      <c r="R126" s="521"/>
      <c r="S126" s="156"/>
      <c r="T126" s="156"/>
      <c r="U126" s="156"/>
      <c r="V126" s="156"/>
      <c r="W126" s="156"/>
      <c r="X126" s="156"/>
    </row>
    <row r="127" spans="1:24" ht="70.5" customHeight="1" x14ac:dyDescent="0.25">
      <c r="A127" s="515" t="s">
        <v>349</v>
      </c>
      <c r="B127" s="394" t="s">
        <v>350</v>
      </c>
      <c r="C127" s="394" t="s">
        <v>201</v>
      </c>
      <c r="D127" s="395">
        <v>68</v>
      </c>
      <c r="E127" s="404"/>
      <c r="F127" s="405"/>
      <c r="G127" s="405"/>
      <c r="H127" s="405"/>
      <c r="I127" s="405"/>
      <c r="J127" s="405"/>
      <c r="K127" s="405"/>
      <c r="L127" s="405"/>
      <c r="M127" s="405"/>
      <c r="N127" s="422"/>
      <c r="O127" s="337">
        <f t="shared" si="16"/>
        <v>0</v>
      </c>
      <c r="P127" s="398">
        <f>O127*D14</f>
        <v>0</v>
      </c>
      <c r="R127" s="521"/>
      <c r="S127" s="156"/>
      <c r="T127" s="156"/>
      <c r="U127" s="156"/>
      <c r="V127" s="156"/>
      <c r="W127" s="156"/>
      <c r="X127" s="156"/>
    </row>
    <row r="128" spans="1:24" ht="68.25" customHeight="1" x14ac:dyDescent="0.25">
      <c r="A128" s="515" t="s">
        <v>351</v>
      </c>
      <c r="B128" s="394" t="s">
        <v>352</v>
      </c>
      <c r="C128" s="394" t="s">
        <v>201</v>
      </c>
      <c r="D128" s="395">
        <v>34</v>
      </c>
      <c r="E128" s="404"/>
      <c r="F128" s="405"/>
      <c r="G128" s="405"/>
      <c r="H128" s="405"/>
      <c r="I128" s="405"/>
      <c r="J128" s="405"/>
      <c r="K128" s="405"/>
      <c r="L128" s="405"/>
      <c r="M128" s="405"/>
      <c r="N128" s="422"/>
      <c r="O128" s="337">
        <f t="shared" si="16"/>
        <v>0</v>
      </c>
      <c r="P128" s="455">
        <f t="shared" si="18"/>
        <v>0</v>
      </c>
      <c r="R128" s="521"/>
      <c r="S128" s="156"/>
      <c r="T128" s="156"/>
      <c r="U128" s="156"/>
      <c r="V128" s="156"/>
      <c r="W128" s="156"/>
      <c r="X128" s="156"/>
    </row>
    <row r="129" spans="1:258" ht="48.75" customHeight="1" thickBot="1" x14ac:dyDescent="0.3">
      <c r="A129" s="526" t="s">
        <v>353</v>
      </c>
      <c r="B129" s="527" t="s">
        <v>346</v>
      </c>
      <c r="C129" s="527" t="s">
        <v>201</v>
      </c>
      <c r="D129" s="458">
        <v>17</v>
      </c>
      <c r="E129" s="523"/>
      <c r="F129" s="524"/>
      <c r="G129" s="524"/>
      <c r="H129" s="524"/>
      <c r="I129" s="524">
        <v>1</v>
      </c>
      <c r="J129" s="524"/>
      <c r="K129" s="524"/>
      <c r="L129" s="524"/>
      <c r="M129" s="524"/>
      <c r="N129" s="525"/>
      <c r="O129" s="528">
        <f t="shared" si="16"/>
        <v>17</v>
      </c>
      <c r="P129" s="455">
        <f t="shared" si="18"/>
        <v>0</v>
      </c>
      <c r="R129" s="529"/>
      <c r="S129" s="156"/>
      <c r="T129" s="156"/>
      <c r="U129" s="156"/>
      <c r="V129" s="156"/>
      <c r="W129" s="156"/>
      <c r="X129" s="156"/>
    </row>
    <row r="130" spans="1:258" ht="48.75" customHeight="1" thickBot="1" x14ac:dyDescent="0.3">
      <c r="A130" s="482" t="s">
        <v>354</v>
      </c>
      <c r="B130" s="483"/>
      <c r="C130" s="483"/>
      <c r="D130" s="484"/>
      <c r="E130" s="485"/>
      <c r="F130" s="485"/>
      <c r="G130" s="485"/>
      <c r="H130" s="485"/>
      <c r="I130" s="485"/>
      <c r="J130" s="485"/>
      <c r="K130" s="485"/>
      <c r="L130" s="485"/>
      <c r="M130" s="485"/>
      <c r="N130" s="485"/>
      <c r="O130" s="486"/>
      <c r="P130" s="487">
        <f>SUM(P122:P129)</f>
        <v>0</v>
      </c>
      <c r="Q130" s="238" t="s">
        <v>355</v>
      </c>
      <c r="R130" s="530"/>
      <c r="S130" s="156"/>
      <c r="T130" s="156"/>
      <c r="U130" s="156"/>
      <c r="V130" s="156"/>
      <c r="W130" s="156"/>
      <c r="X130" s="156"/>
    </row>
    <row r="131" spans="1:258" ht="18" customHeight="1" thickBot="1" x14ac:dyDescent="0.3">
      <c r="A131" s="531"/>
      <c r="B131" s="399"/>
      <c r="C131" s="399"/>
      <c r="D131" s="384"/>
      <c r="E131" s="400"/>
      <c r="F131" s="400"/>
      <c r="G131" s="400"/>
      <c r="H131" s="400"/>
      <c r="I131" s="400"/>
      <c r="J131" s="400"/>
      <c r="K131" s="400"/>
      <c r="L131" s="400"/>
      <c r="M131" s="400"/>
      <c r="N131" s="430"/>
      <c r="O131" s="401"/>
      <c r="P131" s="401"/>
      <c r="Q131" s="471"/>
      <c r="R131" s="532"/>
      <c r="S131" s="156"/>
      <c r="T131" s="156"/>
      <c r="U131" s="156"/>
      <c r="V131" s="156"/>
      <c r="W131" s="156"/>
      <c r="X131" s="156"/>
    </row>
    <row r="132" spans="1:258" ht="21" x14ac:dyDescent="0.35">
      <c r="A132" s="723" t="s">
        <v>244</v>
      </c>
      <c r="B132" s="724"/>
      <c r="C132" s="724"/>
      <c r="D132" s="724"/>
      <c r="E132" s="533"/>
      <c r="F132" s="533"/>
      <c r="G132" s="533"/>
      <c r="H132" s="533"/>
      <c r="I132" s="533"/>
      <c r="J132" s="533"/>
      <c r="K132" s="533"/>
      <c r="L132" s="533"/>
      <c r="M132" s="533"/>
      <c r="N132" s="534"/>
      <c r="O132" s="535"/>
      <c r="P132" s="536"/>
      <c r="Q132" s="471"/>
      <c r="R132" s="494"/>
      <c r="S132" s="156"/>
      <c r="T132" s="156"/>
      <c r="U132" s="156"/>
      <c r="V132" s="156"/>
      <c r="W132" s="156"/>
      <c r="X132" s="156"/>
    </row>
    <row r="133" spans="1:258" ht="107.25" customHeight="1" x14ac:dyDescent="0.25">
      <c r="A133" s="515" t="s">
        <v>356</v>
      </c>
      <c r="B133" s="394" t="s">
        <v>336</v>
      </c>
      <c r="C133" s="394" t="s">
        <v>201</v>
      </c>
      <c r="D133" s="395"/>
      <c r="E133" s="404"/>
      <c r="F133" s="405"/>
      <c r="G133" s="405"/>
      <c r="H133" s="405"/>
      <c r="I133" s="405"/>
      <c r="J133" s="405"/>
      <c r="K133" s="405"/>
      <c r="L133" s="405"/>
      <c r="M133" s="405"/>
      <c r="N133" s="422"/>
      <c r="O133" s="395">
        <f>D133*(E133+F133+G133+H133+I133+J133+K133+L133+M133+N133)</f>
        <v>0</v>
      </c>
      <c r="P133" s="407">
        <f>O133*D$13</f>
        <v>0</v>
      </c>
      <c r="Q133" s="537" t="s">
        <v>357</v>
      </c>
      <c r="R133" s="516" t="s">
        <v>358</v>
      </c>
      <c r="S133" s="156"/>
      <c r="T133" s="156"/>
      <c r="U133" s="156"/>
      <c r="V133" s="156"/>
      <c r="W133" s="156"/>
      <c r="X133" s="156"/>
    </row>
    <row r="134" spans="1:258" ht="216.75" customHeight="1" thickBot="1" x14ac:dyDescent="0.3">
      <c r="A134" s="538" t="s">
        <v>359</v>
      </c>
      <c r="B134" s="433" t="s">
        <v>336</v>
      </c>
      <c r="C134" s="424" t="s">
        <v>201</v>
      </c>
      <c r="D134" s="425"/>
      <c r="E134" s="539"/>
      <c r="F134" s="540"/>
      <c r="G134" s="540"/>
      <c r="H134" s="540"/>
      <c r="I134" s="540"/>
      <c r="J134" s="540"/>
      <c r="K134" s="540"/>
      <c r="L134" s="540"/>
      <c r="M134" s="540"/>
      <c r="N134" s="541"/>
      <c r="O134" s="425">
        <f>D134*(E134+F134+G134+H134+I134+J134+K134+L134+M134+N134)</f>
        <v>0</v>
      </c>
      <c r="P134" s="381">
        <f>O134*D$13</f>
        <v>0</v>
      </c>
      <c r="Q134" s="537" t="s">
        <v>357</v>
      </c>
      <c r="R134" s="542" t="s">
        <v>360</v>
      </c>
      <c r="S134" s="156"/>
      <c r="T134" s="156"/>
      <c r="U134" s="156"/>
      <c r="V134" s="156"/>
      <c r="W134" s="156"/>
      <c r="X134" s="156"/>
    </row>
    <row r="135" spans="1:258" ht="63.75" customHeight="1" thickBot="1" x14ac:dyDescent="0.3">
      <c r="A135" s="543"/>
      <c r="B135" s="399"/>
      <c r="C135" s="399"/>
      <c r="D135" s="384"/>
      <c r="E135" s="400"/>
      <c r="F135" s="400"/>
      <c r="G135" s="400"/>
      <c r="H135" s="400"/>
      <c r="I135" s="400"/>
      <c r="J135" s="400"/>
      <c r="K135" s="400"/>
      <c r="L135" s="400"/>
      <c r="M135" s="400"/>
      <c r="N135" s="430"/>
      <c r="O135" s="384"/>
      <c r="P135" s="384"/>
      <c r="Q135" s="471"/>
      <c r="R135" s="544"/>
      <c r="S135" s="156"/>
      <c r="T135" s="156"/>
      <c r="U135" s="156"/>
      <c r="V135" s="156"/>
      <c r="W135" s="156"/>
      <c r="X135" s="156"/>
    </row>
    <row r="136" spans="1:258" ht="18" customHeight="1" x14ac:dyDescent="0.35">
      <c r="A136" s="723" t="s">
        <v>361</v>
      </c>
      <c r="B136" s="724"/>
      <c r="C136" s="724"/>
      <c r="D136" s="724"/>
      <c r="E136" s="545"/>
      <c r="F136" s="545"/>
      <c r="G136" s="545"/>
      <c r="H136" s="545"/>
      <c r="I136" s="545"/>
      <c r="J136" s="545"/>
      <c r="K136" s="545"/>
      <c r="L136" s="545"/>
      <c r="M136" s="545"/>
      <c r="N136" s="546"/>
      <c r="O136" s="547"/>
      <c r="P136" s="548"/>
      <c r="Q136" s="471"/>
      <c r="R136" s="494"/>
      <c r="S136" s="156"/>
      <c r="T136" s="156"/>
      <c r="U136" s="156"/>
      <c r="V136" s="156"/>
      <c r="W136" s="156"/>
      <c r="X136" s="156"/>
    </row>
    <row r="137" spans="1:258" ht="19.5" customHeight="1" x14ac:dyDescent="0.25">
      <c r="A137" s="515" t="s">
        <v>362</v>
      </c>
      <c r="B137" s="394" t="s">
        <v>336</v>
      </c>
      <c r="C137" s="394" t="s">
        <v>201</v>
      </c>
      <c r="D137" s="395"/>
      <c r="E137" s="549"/>
      <c r="F137" s="524"/>
      <c r="G137" s="524"/>
      <c r="H137" s="524"/>
      <c r="I137" s="524"/>
      <c r="J137" s="524"/>
      <c r="K137" s="524"/>
      <c r="L137" s="524"/>
      <c r="M137" s="524"/>
      <c r="N137" s="525"/>
      <c r="O137" s="395">
        <f>D137*(E137+F137+G137+H137+I137+J137+K137+L137+M137+N137)</f>
        <v>0</v>
      </c>
      <c r="P137" s="407">
        <f>O137*D13</f>
        <v>0</v>
      </c>
      <c r="Q137" s="469"/>
      <c r="R137" s="550"/>
      <c r="S137" s="156"/>
      <c r="T137" s="156"/>
      <c r="U137" s="156"/>
      <c r="V137" s="156"/>
      <c r="W137" s="156"/>
      <c r="X137" s="156"/>
    </row>
    <row r="138" spans="1:258" ht="285.75" customHeight="1" thickBot="1" x14ac:dyDescent="0.3">
      <c r="A138" s="478" t="s">
        <v>363</v>
      </c>
      <c r="B138" s="240" t="s">
        <v>336</v>
      </c>
      <c r="C138" s="240" t="s">
        <v>201</v>
      </c>
      <c r="D138" s="227">
        <v>42</v>
      </c>
      <c r="E138" s="551"/>
      <c r="F138" s="552"/>
      <c r="G138" s="552"/>
      <c r="H138" s="552"/>
      <c r="I138" s="552"/>
      <c r="J138" s="552"/>
      <c r="K138" s="552"/>
      <c r="L138" s="552"/>
      <c r="M138" s="552"/>
      <c r="N138" s="553"/>
      <c r="O138" s="554">
        <f>D138*(E138+F138+G138+H138+I138+J138+K138+L138+M138+N138)</f>
        <v>0</v>
      </c>
      <c r="P138" s="476">
        <f t="shared" ref="P138" si="19">O138*$D$13</f>
        <v>0</v>
      </c>
      <c r="R138" s="555" t="s">
        <v>364</v>
      </c>
      <c r="S138" s="156"/>
      <c r="T138" s="156"/>
      <c r="U138" s="156"/>
      <c r="V138" s="156"/>
      <c r="W138" s="156"/>
      <c r="X138" s="156"/>
    </row>
    <row r="139" spans="1:258" s="556" customFormat="1" ht="42.75" customHeight="1" thickBot="1" x14ac:dyDescent="0.3">
      <c r="A139" s="415" t="s">
        <v>365</v>
      </c>
      <c r="B139" s="417"/>
      <c r="C139" s="417"/>
      <c r="D139" s="418"/>
      <c r="E139" s="419"/>
      <c r="F139" s="419"/>
      <c r="G139" s="419"/>
      <c r="H139" s="419"/>
      <c r="I139" s="419"/>
      <c r="J139" s="419"/>
      <c r="K139" s="419"/>
      <c r="L139" s="419"/>
      <c r="M139" s="419"/>
      <c r="N139" s="419"/>
      <c r="O139" s="418"/>
      <c r="P139" s="420">
        <f>SUM(P137:P138)</f>
        <v>0</v>
      </c>
      <c r="Q139" s="488" t="s">
        <v>366</v>
      </c>
      <c r="R139" s="492"/>
    </row>
    <row r="140" spans="1:258" s="556" customFormat="1" ht="31.5" customHeight="1" thickBot="1" x14ac:dyDescent="0.3">
      <c r="A140" s="287"/>
      <c r="B140" s="210"/>
      <c r="C140" s="210"/>
      <c r="D140" s="211"/>
      <c r="E140" s="212"/>
      <c r="F140" s="212"/>
      <c r="G140" s="212"/>
      <c r="H140" s="212"/>
      <c r="I140" s="212"/>
      <c r="J140" s="212"/>
      <c r="K140" s="212"/>
      <c r="L140" s="212"/>
      <c r="M140" s="212"/>
      <c r="N140" s="491"/>
      <c r="O140" s="189"/>
      <c r="P140" s="189"/>
      <c r="Q140" s="469"/>
      <c r="R140" s="557"/>
    </row>
    <row r="141" spans="1:258" s="70" customFormat="1" ht="81" customHeight="1" x14ac:dyDescent="0.25">
      <c r="A141" s="725" t="s">
        <v>367</v>
      </c>
      <c r="B141" s="726"/>
      <c r="C141" s="726"/>
      <c r="D141" s="726"/>
      <c r="E141" s="727"/>
      <c r="F141" s="727"/>
      <c r="G141" s="727"/>
      <c r="H141" s="727"/>
      <c r="I141" s="727"/>
      <c r="J141" s="727"/>
      <c r="K141" s="727"/>
      <c r="L141" s="727"/>
      <c r="M141" s="727"/>
      <c r="N141" s="727"/>
      <c r="O141" s="727"/>
      <c r="P141" s="728"/>
      <c r="Q141" s="469"/>
      <c r="R141" s="190" t="s">
        <v>186</v>
      </c>
      <c r="S141" s="218"/>
      <c r="T141" s="218"/>
      <c r="U141" s="218"/>
      <c r="V141" s="218"/>
      <c r="W141" s="218"/>
      <c r="X141" s="218"/>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19"/>
      <c r="BZ141" s="219"/>
      <c r="CA141" s="219"/>
      <c r="CB141" s="219"/>
      <c r="CC141" s="219"/>
      <c r="CD141" s="219"/>
      <c r="CE141" s="219"/>
      <c r="CF141" s="219"/>
      <c r="CG141" s="219"/>
      <c r="CH141" s="219"/>
      <c r="CI141" s="219"/>
      <c r="CJ141" s="219"/>
      <c r="CK141" s="219"/>
      <c r="CL141" s="219"/>
      <c r="CM141" s="219"/>
      <c r="CN141" s="219"/>
      <c r="CO141" s="219"/>
      <c r="CP141" s="219"/>
      <c r="CQ141" s="219"/>
      <c r="CR141" s="219"/>
      <c r="CS141" s="219"/>
      <c r="CT141" s="219"/>
      <c r="CU141" s="219"/>
      <c r="CV141" s="219"/>
      <c r="CW141" s="219"/>
      <c r="CX141" s="219"/>
      <c r="CY141" s="219"/>
      <c r="CZ141" s="219"/>
      <c r="DA141" s="219"/>
      <c r="DB141" s="219"/>
      <c r="DC141" s="219"/>
      <c r="DD141" s="219"/>
      <c r="DE141" s="219"/>
      <c r="DF141" s="219"/>
      <c r="DG141" s="219"/>
      <c r="DH141" s="219"/>
      <c r="DI141" s="219"/>
      <c r="DJ141" s="219"/>
      <c r="DK141" s="219"/>
      <c r="DL141" s="219"/>
      <c r="DM141" s="219"/>
      <c r="DN141" s="219"/>
      <c r="DO141" s="219"/>
      <c r="DP141" s="219"/>
      <c r="DQ141" s="219"/>
      <c r="DR141" s="219"/>
      <c r="DS141" s="219"/>
      <c r="DT141" s="219"/>
      <c r="DU141" s="219"/>
      <c r="DV141" s="219"/>
      <c r="DW141" s="219"/>
      <c r="DX141" s="219"/>
      <c r="DY141" s="219"/>
      <c r="DZ141" s="219"/>
      <c r="EA141" s="219"/>
      <c r="EB141" s="219"/>
      <c r="EC141" s="219"/>
      <c r="ED141" s="219"/>
      <c r="EE141" s="219"/>
      <c r="EF141" s="219"/>
      <c r="EG141" s="219"/>
      <c r="EH141" s="219"/>
      <c r="EI141" s="219"/>
      <c r="EJ141" s="219"/>
      <c r="EK141" s="219"/>
      <c r="EL141" s="219"/>
      <c r="EM141" s="219"/>
      <c r="EN141" s="219"/>
      <c r="EO141" s="219"/>
      <c r="EP141" s="219"/>
      <c r="EQ141" s="219"/>
      <c r="ER141" s="219"/>
      <c r="ES141" s="219"/>
      <c r="ET141" s="219"/>
      <c r="EU141" s="219"/>
      <c r="EV141" s="219"/>
      <c r="EW141" s="219"/>
      <c r="EX141" s="219"/>
      <c r="EY141" s="219"/>
      <c r="EZ141" s="219"/>
      <c r="FA141" s="219"/>
      <c r="FB141" s="219"/>
      <c r="FC141" s="219"/>
      <c r="FD141" s="219"/>
      <c r="FE141" s="219"/>
      <c r="FF141" s="219"/>
      <c r="FG141" s="219"/>
      <c r="FH141" s="219"/>
      <c r="FI141" s="219"/>
      <c r="FJ141" s="219"/>
      <c r="FK141" s="219"/>
      <c r="FL141" s="219"/>
      <c r="FM141" s="219"/>
      <c r="FN141" s="219"/>
      <c r="FO141" s="219"/>
      <c r="FP141" s="219"/>
      <c r="FQ141" s="219"/>
      <c r="FR141" s="219"/>
      <c r="FS141" s="219"/>
      <c r="FT141" s="219"/>
      <c r="FU141" s="219"/>
      <c r="FV141" s="219"/>
      <c r="FW141" s="219"/>
      <c r="FX141" s="219"/>
      <c r="FY141" s="219"/>
      <c r="FZ141" s="219"/>
      <c r="GA141" s="219"/>
      <c r="GB141" s="219"/>
      <c r="GC141" s="219"/>
      <c r="GD141" s="219"/>
      <c r="GE141" s="219"/>
      <c r="GF141" s="219"/>
      <c r="GG141" s="219"/>
      <c r="GH141" s="219"/>
      <c r="GI141" s="219"/>
      <c r="GJ141" s="219"/>
      <c r="GK141" s="219"/>
      <c r="GL141" s="219"/>
      <c r="GM141" s="219"/>
      <c r="GN141" s="219"/>
      <c r="GO141" s="219"/>
      <c r="GP141" s="219"/>
      <c r="GQ141" s="219"/>
      <c r="GR141" s="219"/>
      <c r="GS141" s="219"/>
      <c r="GT141" s="219"/>
      <c r="GU141" s="219"/>
      <c r="GV141" s="219"/>
      <c r="GW141" s="219"/>
      <c r="GX141" s="219"/>
      <c r="GY141" s="219"/>
      <c r="GZ141" s="219"/>
      <c r="HA141" s="219"/>
      <c r="HB141" s="219"/>
      <c r="HC141" s="219"/>
      <c r="HD141" s="219"/>
      <c r="HE141" s="219"/>
      <c r="HF141" s="219"/>
      <c r="HG141" s="219"/>
      <c r="HH141" s="219"/>
      <c r="HI141" s="219"/>
      <c r="HJ141" s="219"/>
      <c r="HK141" s="219"/>
      <c r="HL141" s="219"/>
      <c r="HM141" s="219"/>
      <c r="HN141" s="219"/>
      <c r="HO141" s="219"/>
      <c r="HP141" s="219"/>
      <c r="HQ141" s="219"/>
      <c r="HR141" s="219"/>
      <c r="HS141" s="219"/>
      <c r="HT141" s="219"/>
      <c r="HU141" s="219"/>
      <c r="HV141" s="219"/>
      <c r="HW141" s="219"/>
      <c r="HX141" s="219"/>
      <c r="HY141" s="219"/>
      <c r="HZ141" s="219"/>
      <c r="IA141" s="219"/>
      <c r="IB141" s="219"/>
      <c r="IC141" s="219"/>
      <c r="ID141" s="219"/>
      <c r="IE141" s="219"/>
      <c r="IF141" s="219"/>
      <c r="IG141" s="219"/>
      <c r="IH141" s="219"/>
      <c r="II141" s="219"/>
      <c r="IJ141" s="219"/>
      <c r="IK141" s="219"/>
      <c r="IL141" s="219"/>
      <c r="IM141" s="219"/>
      <c r="IN141" s="219"/>
      <c r="IO141" s="219"/>
      <c r="IP141" s="219"/>
      <c r="IQ141" s="219"/>
      <c r="IR141" s="219"/>
      <c r="IS141" s="219"/>
      <c r="IT141" s="219"/>
      <c r="IU141" s="219"/>
      <c r="IV141" s="219"/>
      <c r="IW141" s="219"/>
      <c r="IX141" s="219"/>
    </row>
    <row r="142" spans="1:258" s="392" customFormat="1" ht="30" x14ac:dyDescent="0.25">
      <c r="A142" s="558" t="s">
        <v>368</v>
      </c>
      <c r="B142" s="559" t="s">
        <v>369</v>
      </c>
      <c r="C142" s="560" t="s">
        <v>201</v>
      </c>
      <c r="D142" s="223">
        <v>150</v>
      </c>
      <c r="E142" s="702"/>
      <c r="F142" s="703"/>
      <c r="G142" s="703"/>
      <c r="H142" s="703"/>
      <c r="I142" s="703"/>
      <c r="J142" s="703"/>
      <c r="K142" s="703"/>
      <c r="L142" s="703"/>
      <c r="M142" s="703"/>
      <c r="N142" s="703"/>
      <c r="O142" s="475">
        <f>D142*E142</f>
        <v>0</v>
      </c>
      <c r="P142" s="561">
        <f>O142*D15</f>
        <v>0</v>
      </c>
      <c r="Q142" s="488" t="s">
        <v>370</v>
      </c>
      <c r="R142" s="562" t="s">
        <v>371</v>
      </c>
      <c r="S142" s="391"/>
      <c r="T142" s="391"/>
      <c r="U142" s="391"/>
      <c r="V142" s="391"/>
      <c r="W142" s="391"/>
      <c r="X142" s="391"/>
    </row>
    <row r="143" spans="1:258" s="392" customFormat="1" x14ac:dyDescent="0.25">
      <c r="A143" s="563" t="s">
        <v>372</v>
      </c>
      <c r="B143" s="412" t="s">
        <v>373</v>
      </c>
      <c r="C143" s="412" t="s">
        <v>201</v>
      </c>
      <c r="D143" s="564">
        <v>10</v>
      </c>
      <c r="E143" s="690"/>
      <c r="F143" s="691"/>
      <c r="G143" s="691"/>
      <c r="H143" s="691"/>
      <c r="I143" s="691"/>
      <c r="J143" s="691"/>
      <c r="K143" s="691"/>
      <c r="L143" s="691"/>
      <c r="M143" s="691"/>
      <c r="N143" s="692"/>
      <c r="O143" s="355">
        <f t="shared" ref="O143:O150" si="20">D143*E143</f>
        <v>0</v>
      </c>
      <c r="P143" s="389">
        <f t="shared" ref="P143" si="21">O143*$D$13</f>
        <v>0</v>
      </c>
      <c r="Q143" s="488" t="s">
        <v>374</v>
      </c>
      <c r="R143" s="565"/>
      <c r="S143" s="391"/>
      <c r="T143" s="391"/>
      <c r="U143" s="391"/>
      <c r="V143" s="391"/>
      <c r="W143" s="391"/>
      <c r="X143" s="391"/>
    </row>
    <row r="144" spans="1:258" s="392" customFormat="1" x14ac:dyDescent="0.25">
      <c r="A144" s="563" t="s">
        <v>375</v>
      </c>
      <c r="B144" s="566" t="s">
        <v>376</v>
      </c>
      <c r="C144" s="412" t="s">
        <v>201</v>
      </c>
      <c r="D144" s="564">
        <v>80</v>
      </c>
      <c r="E144" s="690"/>
      <c r="F144" s="691"/>
      <c r="G144" s="691"/>
      <c r="H144" s="691"/>
      <c r="I144" s="691"/>
      <c r="J144" s="691"/>
      <c r="K144" s="691"/>
      <c r="L144" s="691"/>
      <c r="M144" s="691"/>
      <c r="N144" s="692"/>
      <c r="O144" s="355">
        <f t="shared" si="20"/>
        <v>0</v>
      </c>
      <c r="P144" s="567">
        <f>O144*D15</f>
        <v>0</v>
      </c>
      <c r="Q144" s="488" t="s">
        <v>374</v>
      </c>
      <c r="R144" s="568" t="s">
        <v>249</v>
      </c>
      <c r="S144" s="391"/>
      <c r="T144" s="391"/>
      <c r="U144" s="391"/>
      <c r="V144" s="391"/>
      <c r="W144" s="391"/>
      <c r="X144" s="391"/>
    </row>
    <row r="145" spans="1:24" s="392" customFormat="1" x14ac:dyDescent="0.25">
      <c r="A145" s="563" t="s">
        <v>377</v>
      </c>
      <c r="B145" s="412" t="s">
        <v>378</v>
      </c>
      <c r="C145" s="569" t="s">
        <v>201</v>
      </c>
      <c r="D145" s="564">
        <v>15</v>
      </c>
      <c r="E145" s="690"/>
      <c r="F145" s="691"/>
      <c r="G145" s="691"/>
      <c r="H145" s="691"/>
      <c r="I145" s="691"/>
      <c r="J145" s="691"/>
      <c r="K145" s="691"/>
      <c r="L145" s="691"/>
      <c r="M145" s="691"/>
      <c r="N145" s="692"/>
      <c r="O145" s="355">
        <f t="shared" si="20"/>
        <v>0</v>
      </c>
      <c r="P145" s="570">
        <f>O145*D$13</f>
        <v>0</v>
      </c>
      <c r="Q145" s="488" t="s">
        <v>374</v>
      </c>
      <c r="R145" s="568" t="s">
        <v>249</v>
      </c>
      <c r="S145" s="391"/>
      <c r="T145" s="391"/>
      <c r="U145" s="391"/>
      <c r="V145" s="391"/>
      <c r="W145" s="391"/>
      <c r="X145" s="391"/>
    </row>
    <row r="146" spans="1:24" s="392" customFormat="1" x14ac:dyDescent="0.25">
      <c r="A146" s="563" t="s">
        <v>377</v>
      </c>
      <c r="B146" s="412" t="s">
        <v>379</v>
      </c>
      <c r="C146" s="569" t="s">
        <v>201</v>
      </c>
      <c r="D146" s="564">
        <v>25</v>
      </c>
      <c r="E146" s="690"/>
      <c r="F146" s="691"/>
      <c r="G146" s="691"/>
      <c r="H146" s="691"/>
      <c r="I146" s="691"/>
      <c r="J146" s="691"/>
      <c r="K146" s="691"/>
      <c r="L146" s="691"/>
      <c r="M146" s="691"/>
      <c r="N146" s="692"/>
      <c r="O146" s="355">
        <f t="shared" si="20"/>
        <v>0</v>
      </c>
      <c r="P146" s="570">
        <f t="shared" ref="P146:P149" si="22">O146*D$13</f>
        <v>0</v>
      </c>
      <c r="Q146" s="488" t="s">
        <v>374</v>
      </c>
      <c r="R146" s="568" t="s">
        <v>249</v>
      </c>
      <c r="S146" s="391"/>
      <c r="T146" s="391"/>
      <c r="U146" s="391"/>
      <c r="V146" s="391"/>
      <c r="W146" s="391"/>
      <c r="X146" s="391"/>
    </row>
    <row r="147" spans="1:24" s="392" customFormat="1" x14ac:dyDescent="0.25">
      <c r="A147" s="563" t="s">
        <v>377</v>
      </c>
      <c r="B147" s="412" t="s">
        <v>380</v>
      </c>
      <c r="C147" s="569" t="s">
        <v>201</v>
      </c>
      <c r="D147" s="564">
        <v>50</v>
      </c>
      <c r="E147" s="690"/>
      <c r="F147" s="691"/>
      <c r="G147" s="691"/>
      <c r="H147" s="691"/>
      <c r="I147" s="691"/>
      <c r="J147" s="691"/>
      <c r="K147" s="691"/>
      <c r="L147" s="691"/>
      <c r="M147" s="691"/>
      <c r="N147" s="692"/>
      <c r="O147" s="355">
        <f t="shared" si="20"/>
        <v>0</v>
      </c>
      <c r="P147" s="570">
        <f t="shared" si="22"/>
        <v>0</v>
      </c>
      <c r="Q147" s="488" t="s">
        <v>374</v>
      </c>
      <c r="R147" s="568" t="s">
        <v>249</v>
      </c>
      <c r="S147" s="391"/>
      <c r="T147" s="391"/>
      <c r="U147" s="391"/>
      <c r="V147" s="391"/>
      <c r="W147" s="391"/>
      <c r="X147" s="391"/>
    </row>
    <row r="148" spans="1:24" s="392" customFormat="1" ht="45" x14ac:dyDescent="0.25">
      <c r="A148" s="563" t="s">
        <v>381</v>
      </c>
      <c r="B148" s="566" t="s">
        <v>306</v>
      </c>
      <c r="C148" s="412" t="s">
        <v>201</v>
      </c>
      <c r="D148" s="564">
        <v>20</v>
      </c>
      <c r="E148" s="690"/>
      <c r="F148" s="691"/>
      <c r="G148" s="691"/>
      <c r="H148" s="691"/>
      <c r="I148" s="691"/>
      <c r="J148" s="691"/>
      <c r="K148" s="691"/>
      <c r="L148" s="691"/>
      <c r="M148" s="691"/>
      <c r="N148" s="692"/>
      <c r="O148" s="355">
        <f t="shared" si="20"/>
        <v>0</v>
      </c>
      <c r="P148" s="570">
        <f t="shared" si="22"/>
        <v>0</v>
      </c>
      <c r="Q148" s="537" t="s">
        <v>382</v>
      </c>
      <c r="R148" s="568"/>
      <c r="S148" s="391"/>
      <c r="T148" s="391"/>
      <c r="U148" s="391"/>
      <c r="V148" s="391"/>
      <c r="W148" s="391"/>
      <c r="X148" s="391"/>
    </row>
    <row r="149" spans="1:24" s="392" customFormat="1" ht="45" x14ac:dyDescent="0.25">
      <c r="A149" s="563" t="s">
        <v>383</v>
      </c>
      <c r="B149" s="566" t="s">
        <v>306</v>
      </c>
      <c r="C149" s="412" t="s">
        <v>201</v>
      </c>
      <c r="D149" s="564">
        <v>60</v>
      </c>
      <c r="E149" s="690"/>
      <c r="F149" s="691"/>
      <c r="G149" s="691"/>
      <c r="H149" s="691"/>
      <c r="I149" s="691"/>
      <c r="J149" s="691"/>
      <c r="K149" s="691"/>
      <c r="L149" s="691"/>
      <c r="M149" s="691"/>
      <c r="N149" s="692"/>
      <c r="O149" s="355">
        <f t="shared" si="20"/>
        <v>0</v>
      </c>
      <c r="P149" s="570">
        <f t="shared" si="22"/>
        <v>0</v>
      </c>
      <c r="Q149" s="537" t="s">
        <v>382</v>
      </c>
      <c r="R149" s="568"/>
      <c r="S149" s="391"/>
      <c r="T149" s="391"/>
      <c r="U149" s="391"/>
      <c r="V149" s="391"/>
      <c r="W149" s="391"/>
      <c r="X149" s="391"/>
    </row>
    <row r="150" spans="1:24" s="353" customFormat="1" ht="39.75" thickBot="1" x14ac:dyDescent="0.3">
      <c r="A150" s="571" t="s">
        <v>384</v>
      </c>
      <c r="B150" s="572" t="s">
        <v>385</v>
      </c>
      <c r="C150" s="527" t="s">
        <v>201</v>
      </c>
      <c r="D150" s="376"/>
      <c r="E150" s="693"/>
      <c r="F150" s="694"/>
      <c r="G150" s="694"/>
      <c r="H150" s="694"/>
      <c r="I150" s="694"/>
      <c r="J150" s="694"/>
      <c r="K150" s="694"/>
      <c r="L150" s="694"/>
      <c r="M150" s="694"/>
      <c r="N150" s="695"/>
      <c r="O150" s="355">
        <f t="shared" si="20"/>
        <v>0</v>
      </c>
      <c r="P150" s="573">
        <f>O150</f>
        <v>0</v>
      </c>
      <c r="Q150" s="537" t="s">
        <v>386</v>
      </c>
      <c r="R150" s="574" t="s">
        <v>387</v>
      </c>
      <c r="S150" s="352"/>
      <c r="T150" s="352"/>
      <c r="U150" s="352"/>
      <c r="V150" s="352"/>
      <c r="W150" s="352"/>
      <c r="X150" s="352"/>
    </row>
    <row r="151" spans="1:24" s="161" customFormat="1" ht="15.75" thickBot="1" x14ac:dyDescent="0.3">
      <c r="A151" s="696" t="s">
        <v>388</v>
      </c>
      <c r="B151" s="697"/>
      <c r="C151" s="697"/>
      <c r="D151" s="698"/>
      <c r="E151" s="699"/>
      <c r="F151" s="700"/>
      <c r="G151" s="700"/>
      <c r="H151" s="700"/>
      <c r="I151" s="700"/>
      <c r="J151" s="700"/>
      <c r="K151" s="700"/>
      <c r="L151" s="700"/>
      <c r="M151" s="700"/>
      <c r="N151" s="701"/>
      <c r="O151" s="575"/>
      <c r="P151" s="576"/>
      <c r="Q151" s="471"/>
      <c r="R151" s="154"/>
    </row>
    <row r="152" spans="1:24" s="296" customFormat="1" ht="15.75" thickBot="1" x14ac:dyDescent="0.3">
      <c r="A152" s="577"/>
      <c r="B152" s="578"/>
      <c r="C152" s="578"/>
      <c r="D152" s="579"/>
      <c r="E152" s="580"/>
      <c r="F152" s="580"/>
      <c r="G152" s="580"/>
      <c r="H152" s="580"/>
      <c r="I152" s="580"/>
      <c r="J152" s="580"/>
      <c r="K152" s="580"/>
      <c r="L152" s="580"/>
      <c r="M152" s="580"/>
      <c r="N152" s="581"/>
      <c r="O152" s="582"/>
      <c r="P152" s="583"/>
      <c r="Q152" s="294"/>
      <c r="R152" s="287"/>
    </row>
    <row r="153" spans="1:24" s="353" customFormat="1" ht="19.5" thickBot="1" x14ac:dyDescent="0.35">
      <c r="A153" s="584" t="s">
        <v>389</v>
      </c>
      <c r="B153" s="585"/>
      <c r="C153" s="585"/>
      <c r="D153" s="586"/>
      <c r="E153" s="587"/>
      <c r="F153" s="587"/>
      <c r="G153" s="587"/>
      <c r="H153" s="587"/>
      <c r="I153" s="587"/>
      <c r="J153" s="587"/>
      <c r="K153" s="587"/>
      <c r="L153" s="587"/>
      <c r="M153" s="587"/>
      <c r="N153" s="588"/>
      <c r="O153" s="589"/>
      <c r="P153" s="590">
        <f>P23+P25+P33+P40+P54+P57+P60++P63+P64+P65+P68+P69+P70+P71+P72+P73+P76+P77+P80+P90+P92+P93+P94+P95+P96+P99+P106+P109+P110+P116+P121+P130+P133+P134+P139+P142+P143+P144+P145+P146+P147+P148+P149+P150</f>
        <v>250</v>
      </c>
      <c r="Q153" s="591"/>
      <c r="R153" s="253"/>
      <c r="S153" s="352"/>
      <c r="T153" s="352"/>
      <c r="U153" s="352"/>
      <c r="V153" s="352"/>
      <c r="W153" s="352"/>
      <c r="X153" s="352"/>
    </row>
    <row r="154" spans="1:24" s="353" customFormat="1" ht="19.5" thickBot="1" x14ac:dyDescent="0.35">
      <c r="A154" s="592"/>
      <c r="B154" s="593"/>
      <c r="C154" s="593"/>
      <c r="D154" s="594"/>
      <c r="E154" s="595"/>
      <c r="F154" s="595"/>
      <c r="G154" s="595"/>
      <c r="H154" s="595"/>
      <c r="I154" s="595"/>
      <c r="J154" s="595"/>
      <c r="K154" s="595"/>
      <c r="L154" s="595"/>
      <c r="M154" s="595"/>
      <c r="N154" s="596"/>
      <c r="O154" s="597"/>
      <c r="P154" s="598"/>
      <c r="Q154" s="591"/>
      <c r="R154" s="253"/>
      <c r="S154" s="352"/>
      <c r="T154" s="352"/>
      <c r="U154" s="352"/>
      <c r="V154" s="352"/>
      <c r="W154" s="352"/>
      <c r="X154" s="352"/>
    </row>
    <row r="155" spans="1:24" s="353" customFormat="1" ht="38.25" thickBot="1" x14ac:dyDescent="0.35">
      <c r="A155" s="599" t="s">
        <v>390</v>
      </c>
      <c r="B155" s="593"/>
      <c r="C155" s="593"/>
      <c r="D155" s="594"/>
      <c r="E155" s="595"/>
      <c r="F155" s="595"/>
      <c r="G155" s="595"/>
      <c r="H155" s="595"/>
      <c r="I155" s="595"/>
      <c r="J155" s="595"/>
      <c r="K155" s="595"/>
      <c r="L155" s="595"/>
      <c r="M155" s="595"/>
      <c r="N155" s="596"/>
      <c r="O155" s="600"/>
      <c r="P155" s="601">
        <f>P23+P25+P33+P40+P54+P57+P60+P63+P64+P65+P68+P69+P70+P71+P72+P73+P77+P80+P90+P92+P93+P94+P95+P96+P99+P106+P109+P110+P116+P121+P130+P133+P134+P139+P142+P143+P144+P145+P146+P147+P148+P149+P150</f>
        <v>0</v>
      </c>
      <c r="Q155" s="591"/>
      <c r="R155" s="253"/>
      <c r="S155" s="352"/>
      <c r="T155" s="352"/>
      <c r="U155" s="352"/>
      <c r="V155" s="352"/>
      <c r="W155" s="352"/>
      <c r="X155" s="352"/>
    </row>
    <row r="156" spans="1:24" s="353" customFormat="1" x14ac:dyDescent="0.25">
      <c r="A156" s="156"/>
      <c r="B156" s="156"/>
      <c r="C156" s="156"/>
      <c r="D156" s="157"/>
      <c r="E156" s="158"/>
      <c r="F156" s="158"/>
      <c r="G156" s="158"/>
      <c r="H156" s="158"/>
      <c r="I156" s="158"/>
      <c r="J156" s="158"/>
      <c r="K156" s="158"/>
      <c r="L156" s="158"/>
      <c r="M156" s="158"/>
      <c r="N156" s="159"/>
      <c r="O156" s="160"/>
      <c r="P156" s="160"/>
      <c r="Q156" s="591"/>
      <c r="R156" s="253"/>
      <c r="S156" s="352"/>
      <c r="T156" s="352"/>
      <c r="U156" s="352"/>
      <c r="V156" s="352"/>
      <c r="W156" s="352"/>
      <c r="X156" s="352"/>
    </row>
    <row r="157" spans="1:24" s="353" customFormat="1" x14ac:dyDescent="0.25">
      <c r="A157" s="156"/>
      <c r="B157" s="156"/>
      <c r="C157" s="156"/>
      <c r="D157" s="157"/>
      <c r="E157" s="158"/>
      <c r="F157" s="158"/>
      <c r="G157" s="158"/>
      <c r="H157" s="158"/>
      <c r="I157" s="158"/>
      <c r="J157" s="158"/>
      <c r="K157" s="158"/>
      <c r="L157" s="158"/>
      <c r="M157" s="158"/>
      <c r="N157" s="159"/>
      <c r="O157" s="160"/>
      <c r="P157" s="160"/>
      <c r="Q157" s="591"/>
      <c r="R157" s="154"/>
      <c r="S157" s="352"/>
      <c r="T157" s="352"/>
      <c r="U157" s="352"/>
      <c r="V157" s="352"/>
      <c r="W157" s="352"/>
      <c r="X157" s="352"/>
    </row>
    <row r="158" spans="1:24" s="353" customFormat="1" x14ac:dyDescent="0.25">
      <c r="A158" s="156"/>
      <c r="B158" s="156"/>
      <c r="C158" s="156"/>
      <c r="D158" s="157"/>
      <c r="E158" s="158"/>
      <c r="F158" s="158"/>
      <c r="G158" s="158"/>
      <c r="H158" s="158"/>
      <c r="I158" s="158"/>
      <c r="J158" s="158"/>
      <c r="K158" s="158"/>
      <c r="L158" s="158"/>
      <c r="M158" s="158"/>
      <c r="N158" s="159"/>
      <c r="O158" s="160"/>
      <c r="P158" s="160"/>
      <c r="Q158" s="591"/>
      <c r="R158" s="154"/>
      <c r="S158" s="352"/>
      <c r="T158" s="352"/>
      <c r="U158" s="352"/>
      <c r="V158" s="352"/>
      <c r="W158" s="352"/>
      <c r="X158" s="352"/>
    </row>
    <row r="159" spans="1:24" s="353" customFormat="1" x14ac:dyDescent="0.25">
      <c r="A159" s="156"/>
      <c r="B159" s="156"/>
      <c r="C159" s="156"/>
      <c r="D159" s="157"/>
      <c r="E159" s="158"/>
      <c r="F159" s="158"/>
      <c r="G159" s="158"/>
      <c r="H159" s="158"/>
      <c r="I159" s="158"/>
      <c r="J159" s="158"/>
      <c r="K159" s="158"/>
      <c r="L159" s="158"/>
      <c r="M159" s="158"/>
      <c r="N159" s="159"/>
      <c r="O159" s="160"/>
      <c r="P159" s="160"/>
      <c r="Q159" s="591"/>
      <c r="R159" s="154"/>
      <c r="S159" s="352"/>
      <c r="T159" s="352"/>
      <c r="U159" s="352"/>
      <c r="V159" s="352"/>
      <c r="W159" s="352"/>
      <c r="X159" s="352"/>
    </row>
    <row r="160" spans="1:24" s="353" customFormat="1" x14ac:dyDescent="0.25">
      <c r="A160" s="156"/>
      <c r="B160" s="156"/>
      <c r="C160" s="156"/>
      <c r="D160" s="157"/>
      <c r="E160" s="158"/>
      <c r="F160" s="158"/>
      <c r="G160" s="158"/>
      <c r="H160" s="158"/>
      <c r="I160" s="158"/>
      <c r="J160" s="158"/>
      <c r="K160" s="158"/>
      <c r="L160" s="158"/>
      <c r="M160" s="158"/>
      <c r="N160" s="159"/>
      <c r="O160" s="160"/>
      <c r="P160" s="160"/>
      <c r="Q160" s="591"/>
      <c r="R160" s="154"/>
      <c r="S160" s="352"/>
      <c r="T160" s="352"/>
      <c r="U160" s="352"/>
      <c r="V160" s="352"/>
      <c r="W160" s="352"/>
      <c r="X160" s="352"/>
    </row>
    <row r="161" spans="1:24" s="353" customFormat="1" x14ac:dyDescent="0.25">
      <c r="A161" s="156"/>
      <c r="B161" s="156"/>
      <c r="C161" s="156"/>
      <c r="D161" s="157"/>
      <c r="E161" s="158"/>
      <c r="F161" s="158"/>
      <c r="G161" s="158"/>
      <c r="H161" s="158"/>
      <c r="I161" s="158"/>
      <c r="J161" s="158"/>
      <c r="K161" s="158"/>
      <c r="L161" s="158"/>
      <c r="M161" s="158"/>
      <c r="N161" s="159"/>
      <c r="O161" s="160"/>
      <c r="P161" s="160"/>
      <c r="Q161" s="591"/>
      <c r="R161" s="154"/>
      <c r="S161" s="352"/>
      <c r="T161" s="352"/>
      <c r="U161" s="352"/>
      <c r="V161" s="352"/>
      <c r="W161" s="352"/>
      <c r="X161" s="352"/>
    </row>
    <row r="162" spans="1:24" s="353" customFormat="1" x14ac:dyDescent="0.25">
      <c r="A162" s="156"/>
      <c r="B162" s="156"/>
      <c r="C162" s="156"/>
      <c r="D162" s="157"/>
      <c r="E162" s="158"/>
      <c r="F162" s="158"/>
      <c r="G162" s="158"/>
      <c r="H162" s="158"/>
      <c r="I162" s="158"/>
      <c r="J162" s="158"/>
      <c r="K162" s="158"/>
      <c r="L162" s="158"/>
      <c r="M162" s="158"/>
      <c r="N162" s="159"/>
      <c r="O162" s="160"/>
      <c r="P162" s="160"/>
      <c r="Q162" s="591"/>
      <c r="R162" s="154"/>
      <c r="S162" s="352"/>
      <c r="T162" s="352"/>
      <c r="U162" s="352"/>
      <c r="V162" s="352"/>
      <c r="W162" s="352"/>
      <c r="X162" s="352"/>
    </row>
    <row r="163" spans="1:24" s="353" customFormat="1" x14ac:dyDescent="0.25">
      <c r="A163" s="156"/>
      <c r="B163" s="156"/>
      <c r="C163" s="156"/>
      <c r="D163" s="157"/>
      <c r="E163" s="158"/>
      <c r="F163" s="158"/>
      <c r="G163" s="158"/>
      <c r="H163" s="158"/>
      <c r="I163" s="158"/>
      <c r="J163" s="158"/>
      <c r="K163" s="158"/>
      <c r="L163" s="158"/>
      <c r="M163" s="158"/>
      <c r="N163" s="159"/>
      <c r="O163" s="160"/>
      <c r="P163" s="160"/>
      <c r="Q163" s="591"/>
      <c r="R163" s="154"/>
      <c r="S163" s="352"/>
      <c r="T163" s="352"/>
      <c r="U163" s="352"/>
      <c r="V163" s="352"/>
      <c r="W163" s="352"/>
      <c r="X163" s="352"/>
    </row>
    <row r="164" spans="1:24" s="353" customFormat="1" x14ac:dyDescent="0.25">
      <c r="A164" s="156"/>
      <c r="B164" s="156"/>
      <c r="C164" s="156"/>
      <c r="D164" s="157"/>
      <c r="E164" s="158"/>
      <c r="F164" s="158"/>
      <c r="G164" s="158"/>
      <c r="H164" s="158"/>
      <c r="I164" s="158"/>
      <c r="J164" s="158"/>
      <c r="K164" s="158"/>
      <c r="L164" s="158"/>
      <c r="M164" s="158"/>
      <c r="N164" s="159"/>
      <c r="O164" s="160"/>
      <c r="P164" s="160"/>
      <c r="Q164" s="591"/>
      <c r="R164" s="154"/>
      <c r="S164" s="352"/>
      <c r="T164" s="352"/>
      <c r="U164" s="352"/>
      <c r="V164" s="352"/>
      <c r="W164" s="352"/>
      <c r="X164" s="352"/>
    </row>
    <row r="165" spans="1:24" s="353" customFormat="1" x14ac:dyDescent="0.25">
      <c r="A165" s="156"/>
      <c r="B165" s="156"/>
      <c r="C165" s="156"/>
      <c r="D165" s="157"/>
      <c r="E165" s="158"/>
      <c r="F165" s="158"/>
      <c r="G165" s="158"/>
      <c r="H165" s="158"/>
      <c r="I165" s="158"/>
      <c r="J165" s="158"/>
      <c r="K165" s="158"/>
      <c r="L165" s="158"/>
      <c r="M165" s="158"/>
      <c r="N165" s="159"/>
      <c r="O165" s="160"/>
      <c r="P165" s="160"/>
      <c r="Q165" s="591"/>
      <c r="R165" s="154"/>
      <c r="S165" s="352"/>
      <c r="T165" s="352"/>
      <c r="U165" s="352"/>
      <c r="V165" s="352"/>
      <c r="W165" s="352"/>
      <c r="X165" s="352"/>
    </row>
    <row r="166" spans="1:24" s="353" customFormat="1" x14ac:dyDescent="0.25">
      <c r="A166" s="156"/>
      <c r="B166" s="156"/>
      <c r="C166" s="156"/>
      <c r="D166" s="157"/>
      <c r="E166" s="158"/>
      <c r="F166" s="158"/>
      <c r="G166" s="158"/>
      <c r="H166" s="158"/>
      <c r="I166" s="158"/>
      <c r="J166" s="158"/>
      <c r="K166" s="158"/>
      <c r="L166" s="158"/>
      <c r="M166" s="158"/>
      <c r="N166" s="159"/>
      <c r="O166" s="160"/>
      <c r="P166" s="160"/>
      <c r="Q166" s="591"/>
      <c r="R166" s="154"/>
      <c r="S166" s="352"/>
      <c r="T166" s="352"/>
      <c r="U166" s="352"/>
      <c r="V166" s="352"/>
      <c r="W166" s="352"/>
      <c r="X166" s="352"/>
    </row>
    <row r="167" spans="1:24" s="353" customFormat="1" x14ac:dyDescent="0.25">
      <c r="A167" s="156"/>
      <c r="B167" s="156"/>
      <c r="C167" s="156"/>
      <c r="D167" s="157"/>
      <c r="E167" s="158"/>
      <c r="F167" s="158"/>
      <c r="G167" s="158"/>
      <c r="H167" s="158"/>
      <c r="I167" s="158"/>
      <c r="J167" s="158"/>
      <c r="K167" s="158"/>
      <c r="L167" s="158"/>
      <c r="M167" s="158"/>
      <c r="N167" s="159"/>
      <c r="O167" s="160"/>
      <c r="P167" s="160"/>
      <c r="Q167" s="591"/>
      <c r="R167" s="154"/>
      <c r="S167" s="352"/>
      <c r="T167" s="352"/>
      <c r="U167" s="352"/>
      <c r="V167" s="352"/>
      <c r="W167" s="352"/>
      <c r="X167" s="352"/>
    </row>
    <row r="168" spans="1:24" s="353" customFormat="1" x14ac:dyDescent="0.25">
      <c r="A168" s="156"/>
      <c r="B168" s="156"/>
      <c r="C168" s="156"/>
      <c r="D168" s="157"/>
      <c r="E168" s="158"/>
      <c r="F168" s="158"/>
      <c r="G168" s="158"/>
      <c r="H168" s="158"/>
      <c r="I168" s="158"/>
      <c r="J168" s="158"/>
      <c r="K168" s="158"/>
      <c r="L168" s="158"/>
      <c r="M168" s="158"/>
      <c r="N168" s="159"/>
      <c r="O168" s="160"/>
      <c r="P168" s="160"/>
      <c r="Q168" s="591"/>
      <c r="R168" s="154"/>
      <c r="S168" s="352"/>
      <c r="T168" s="352"/>
      <c r="U168" s="352"/>
      <c r="V168" s="352"/>
      <c r="W168" s="352"/>
      <c r="X168" s="352"/>
    </row>
    <row r="169" spans="1:24" s="353" customFormat="1" x14ac:dyDescent="0.25">
      <c r="A169" s="156"/>
      <c r="B169" s="156"/>
      <c r="C169" s="156"/>
      <c r="D169" s="157"/>
      <c r="E169" s="158"/>
      <c r="F169" s="158"/>
      <c r="G169" s="158"/>
      <c r="H169" s="158"/>
      <c r="I169" s="158"/>
      <c r="J169" s="158"/>
      <c r="K169" s="158"/>
      <c r="L169" s="158"/>
      <c r="M169" s="158"/>
      <c r="N169" s="159"/>
      <c r="O169" s="160"/>
      <c r="P169" s="160"/>
      <c r="Q169" s="591"/>
      <c r="R169" s="154"/>
      <c r="S169" s="352"/>
      <c r="T169" s="352"/>
      <c r="U169" s="352"/>
      <c r="V169" s="352"/>
      <c r="W169" s="352"/>
      <c r="X169" s="352"/>
    </row>
    <row r="170" spans="1:24" s="353" customFormat="1" x14ac:dyDescent="0.25">
      <c r="A170" s="156"/>
      <c r="B170" s="156"/>
      <c r="C170" s="156"/>
      <c r="D170" s="157"/>
      <c r="E170" s="158"/>
      <c r="F170" s="158"/>
      <c r="G170" s="158"/>
      <c r="H170" s="158"/>
      <c r="I170" s="158"/>
      <c r="J170" s="158"/>
      <c r="K170" s="158"/>
      <c r="L170" s="158"/>
      <c r="M170" s="158"/>
      <c r="N170" s="159"/>
      <c r="O170" s="160"/>
      <c r="P170" s="160"/>
      <c r="Q170" s="591"/>
      <c r="R170" s="154"/>
      <c r="S170" s="352"/>
      <c r="T170" s="352"/>
      <c r="U170" s="352"/>
      <c r="V170" s="352"/>
      <c r="W170" s="352"/>
      <c r="X170" s="352"/>
    </row>
    <row r="171" spans="1:24" s="353" customFormat="1" x14ac:dyDescent="0.25">
      <c r="A171" s="156"/>
      <c r="B171" s="156"/>
      <c r="C171" s="156"/>
      <c r="D171" s="157"/>
      <c r="E171" s="158"/>
      <c r="F171" s="158"/>
      <c r="G171" s="158"/>
      <c r="H171" s="158"/>
      <c r="I171" s="158"/>
      <c r="J171" s="158"/>
      <c r="K171" s="158"/>
      <c r="L171" s="158"/>
      <c r="M171" s="158"/>
      <c r="N171" s="159"/>
      <c r="O171" s="160"/>
      <c r="P171" s="160"/>
      <c r="Q171" s="591"/>
      <c r="R171" s="154"/>
      <c r="S171" s="352"/>
      <c r="T171" s="352"/>
      <c r="U171" s="352"/>
      <c r="V171" s="352"/>
      <c r="W171" s="352"/>
      <c r="X171" s="352"/>
    </row>
    <row r="172" spans="1:24" s="353" customFormat="1" x14ac:dyDescent="0.25">
      <c r="A172" s="156"/>
      <c r="B172" s="156"/>
      <c r="C172" s="156"/>
      <c r="D172" s="157"/>
      <c r="E172" s="158"/>
      <c r="F172" s="158"/>
      <c r="G172" s="158"/>
      <c r="H172" s="158"/>
      <c r="I172" s="158"/>
      <c r="J172" s="158"/>
      <c r="K172" s="158"/>
      <c r="L172" s="158"/>
      <c r="M172" s="158"/>
      <c r="N172" s="159"/>
      <c r="O172" s="160"/>
      <c r="P172" s="160"/>
      <c r="Q172" s="591"/>
      <c r="R172" s="154"/>
      <c r="S172" s="352"/>
      <c r="T172" s="352"/>
      <c r="U172" s="352"/>
      <c r="V172" s="352"/>
      <c r="W172" s="352"/>
      <c r="X172" s="352"/>
    </row>
    <row r="173" spans="1:24" s="353" customFormat="1" x14ac:dyDescent="0.25">
      <c r="A173" s="156"/>
      <c r="B173" s="156"/>
      <c r="C173" s="156"/>
      <c r="D173" s="157"/>
      <c r="E173" s="158"/>
      <c r="F173" s="158"/>
      <c r="G173" s="158"/>
      <c r="H173" s="158"/>
      <c r="I173" s="158"/>
      <c r="J173" s="158"/>
      <c r="K173" s="158"/>
      <c r="L173" s="158"/>
      <c r="M173" s="158"/>
      <c r="N173" s="159"/>
      <c r="O173" s="160"/>
      <c r="P173" s="160"/>
      <c r="Q173" s="591"/>
      <c r="R173" s="154"/>
      <c r="S173" s="352"/>
      <c r="T173" s="352"/>
      <c r="U173" s="352"/>
      <c r="V173" s="352"/>
      <c r="W173" s="352"/>
      <c r="X173" s="352"/>
    </row>
    <row r="174" spans="1:24" s="353" customFormat="1" x14ac:dyDescent="0.25">
      <c r="A174" s="156"/>
      <c r="B174" s="156"/>
      <c r="C174" s="156"/>
      <c r="D174" s="157"/>
      <c r="E174" s="158"/>
      <c r="F174" s="158"/>
      <c r="G174" s="158"/>
      <c r="H174" s="158"/>
      <c r="I174" s="158"/>
      <c r="J174" s="158"/>
      <c r="K174" s="158"/>
      <c r="L174" s="158"/>
      <c r="M174" s="158"/>
      <c r="N174" s="159"/>
      <c r="O174" s="160"/>
      <c r="P174" s="160"/>
      <c r="Q174" s="591"/>
      <c r="R174" s="154"/>
      <c r="S174" s="352"/>
      <c r="T174" s="352"/>
      <c r="U174" s="352"/>
      <c r="V174" s="352"/>
      <c r="W174" s="352"/>
      <c r="X174" s="352"/>
    </row>
    <row r="175" spans="1:24" s="353" customFormat="1" x14ac:dyDescent="0.25">
      <c r="A175" s="156"/>
      <c r="B175" s="156"/>
      <c r="C175" s="156"/>
      <c r="D175" s="157"/>
      <c r="E175" s="158"/>
      <c r="F175" s="158"/>
      <c r="G175" s="158"/>
      <c r="H175" s="158"/>
      <c r="I175" s="158"/>
      <c r="J175" s="158"/>
      <c r="K175" s="158"/>
      <c r="L175" s="158"/>
      <c r="M175" s="158"/>
      <c r="N175" s="159"/>
      <c r="O175" s="160"/>
      <c r="P175" s="160"/>
      <c r="Q175" s="591"/>
      <c r="R175" s="154"/>
      <c r="S175" s="352"/>
      <c r="T175" s="352"/>
      <c r="U175" s="352"/>
      <c r="V175" s="352"/>
      <c r="W175" s="352"/>
      <c r="X175" s="352"/>
    </row>
    <row r="176" spans="1:24" s="353" customFormat="1" x14ac:dyDescent="0.25">
      <c r="A176" s="156"/>
      <c r="B176" s="156"/>
      <c r="C176" s="156"/>
      <c r="D176" s="157"/>
      <c r="E176" s="158"/>
      <c r="F176" s="158"/>
      <c r="G176" s="158"/>
      <c r="H176" s="158"/>
      <c r="I176" s="158"/>
      <c r="J176" s="158"/>
      <c r="K176" s="158"/>
      <c r="L176" s="158"/>
      <c r="M176" s="158"/>
      <c r="N176" s="159"/>
      <c r="O176" s="160"/>
      <c r="P176" s="160"/>
      <c r="Q176" s="591"/>
      <c r="R176" s="154"/>
      <c r="S176" s="352"/>
      <c r="T176" s="352"/>
      <c r="U176" s="352"/>
      <c r="V176" s="352"/>
      <c r="W176" s="352"/>
      <c r="X176" s="352"/>
    </row>
    <row r="177" spans="1:24" s="353" customFormat="1" x14ac:dyDescent="0.25">
      <c r="A177" s="156"/>
      <c r="B177" s="156"/>
      <c r="C177" s="156"/>
      <c r="D177" s="157"/>
      <c r="E177" s="158"/>
      <c r="F177" s="158"/>
      <c r="G177" s="158"/>
      <c r="H177" s="158"/>
      <c r="I177" s="158"/>
      <c r="J177" s="158"/>
      <c r="K177" s="158"/>
      <c r="L177" s="158"/>
      <c r="M177" s="158"/>
      <c r="N177" s="159"/>
      <c r="O177" s="160"/>
      <c r="P177" s="160"/>
      <c r="Q177" s="591"/>
      <c r="R177" s="154"/>
      <c r="S177" s="352"/>
      <c r="T177" s="352"/>
      <c r="U177" s="352"/>
      <c r="V177" s="352"/>
      <c r="W177" s="352"/>
      <c r="X177" s="352"/>
    </row>
    <row r="178" spans="1:24" s="353" customFormat="1" x14ac:dyDescent="0.25">
      <c r="A178" s="156"/>
      <c r="B178" s="156"/>
      <c r="C178" s="156"/>
      <c r="D178" s="157"/>
      <c r="E178" s="158"/>
      <c r="F178" s="158"/>
      <c r="G178" s="158"/>
      <c r="H178" s="158"/>
      <c r="I178" s="158"/>
      <c r="J178" s="158"/>
      <c r="K178" s="158"/>
      <c r="L178" s="158"/>
      <c r="M178" s="158"/>
      <c r="N178" s="159"/>
      <c r="O178" s="160"/>
      <c r="P178" s="160"/>
      <c r="Q178" s="591"/>
      <c r="R178" s="154"/>
      <c r="S178" s="352"/>
      <c r="T178" s="352"/>
      <c r="U178" s="352"/>
      <c r="V178" s="352"/>
      <c r="W178" s="352"/>
      <c r="X178" s="352"/>
    </row>
    <row r="179" spans="1:24" s="353" customFormat="1" x14ac:dyDescent="0.25">
      <c r="A179" s="156"/>
      <c r="B179" s="156"/>
      <c r="C179" s="156"/>
      <c r="D179" s="157"/>
      <c r="E179" s="158"/>
      <c r="F179" s="158"/>
      <c r="G179" s="158"/>
      <c r="H179" s="158"/>
      <c r="I179" s="158"/>
      <c r="J179" s="158"/>
      <c r="K179" s="158"/>
      <c r="L179" s="158"/>
      <c r="M179" s="158"/>
      <c r="N179" s="159"/>
      <c r="O179" s="160"/>
      <c r="P179" s="160"/>
      <c r="Q179" s="591"/>
      <c r="R179" s="154"/>
      <c r="S179" s="352"/>
      <c r="T179" s="352"/>
      <c r="U179" s="352"/>
      <c r="V179" s="352"/>
      <c r="W179" s="352"/>
      <c r="X179" s="352"/>
    </row>
    <row r="180" spans="1:24" s="353" customFormat="1" x14ac:dyDescent="0.25">
      <c r="A180" s="156"/>
      <c r="B180" s="156"/>
      <c r="C180" s="156"/>
      <c r="D180" s="157"/>
      <c r="E180" s="158"/>
      <c r="F180" s="158"/>
      <c r="G180" s="158"/>
      <c r="H180" s="158"/>
      <c r="I180" s="158"/>
      <c r="J180" s="158"/>
      <c r="K180" s="158"/>
      <c r="L180" s="158"/>
      <c r="M180" s="158"/>
      <c r="N180" s="159"/>
      <c r="O180" s="160"/>
      <c r="P180" s="160"/>
      <c r="Q180" s="591"/>
      <c r="R180" s="154"/>
      <c r="S180" s="352"/>
      <c r="T180" s="352"/>
      <c r="U180" s="352"/>
      <c r="V180" s="352"/>
      <c r="W180" s="352"/>
      <c r="X180" s="352"/>
    </row>
    <row r="181" spans="1:24" s="353" customFormat="1" x14ac:dyDescent="0.25">
      <c r="A181" s="156"/>
      <c r="B181" s="156"/>
      <c r="C181" s="156"/>
      <c r="D181" s="157"/>
      <c r="E181" s="158"/>
      <c r="F181" s="158"/>
      <c r="G181" s="158"/>
      <c r="H181" s="158"/>
      <c r="I181" s="158"/>
      <c r="J181" s="158"/>
      <c r="K181" s="158"/>
      <c r="L181" s="158"/>
      <c r="M181" s="158"/>
      <c r="N181" s="159"/>
      <c r="O181" s="160"/>
      <c r="P181" s="160"/>
      <c r="Q181" s="591"/>
      <c r="R181" s="154"/>
      <c r="S181" s="352"/>
      <c r="T181" s="352"/>
      <c r="U181" s="352"/>
      <c r="V181" s="352"/>
      <c r="W181" s="352"/>
      <c r="X181" s="352"/>
    </row>
    <row r="182" spans="1:24" s="353" customFormat="1" x14ac:dyDescent="0.25">
      <c r="A182" s="156"/>
      <c r="B182" s="156"/>
      <c r="C182" s="156"/>
      <c r="D182" s="157"/>
      <c r="E182" s="158"/>
      <c r="F182" s="158"/>
      <c r="G182" s="158"/>
      <c r="H182" s="158"/>
      <c r="I182" s="158"/>
      <c r="J182" s="158"/>
      <c r="K182" s="158"/>
      <c r="L182" s="158"/>
      <c r="M182" s="158"/>
      <c r="N182" s="159"/>
      <c r="O182" s="160"/>
      <c r="P182" s="160"/>
      <c r="Q182" s="591"/>
      <c r="R182" s="154"/>
      <c r="S182" s="352"/>
      <c r="T182" s="352"/>
      <c r="U182" s="352"/>
      <c r="V182" s="352"/>
      <c r="W182" s="352"/>
      <c r="X182" s="352"/>
    </row>
    <row r="183" spans="1:24" s="353" customFormat="1" x14ac:dyDescent="0.25">
      <c r="A183" s="156"/>
      <c r="B183" s="156"/>
      <c r="C183" s="156"/>
      <c r="D183" s="157"/>
      <c r="E183" s="158"/>
      <c r="F183" s="158"/>
      <c r="G183" s="158"/>
      <c r="H183" s="158"/>
      <c r="I183" s="158"/>
      <c r="J183" s="158"/>
      <c r="K183" s="158"/>
      <c r="L183" s="158"/>
      <c r="M183" s="158"/>
      <c r="N183" s="159"/>
      <c r="O183" s="160"/>
      <c r="P183" s="160"/>
      <c r="Q183" s="591"/>
      <c r="R183" s="154"/>
      <c r="S183" s="352"/>
      <c r="T183" s="352"/>
      <c r="U183" s="352"/>
      <c r="V183" s="352"/>
      <c r="W183" s="352"/>
      <c r="X183" s="352"/>
    </row>
    <row r="184" spans="1:24" s="353" customFormat="1" x14ac:dyDescent="0.25">
      <c r="A184" s="156"/>
      <c r="B184" s="156"/>
      <c r="C184" s="156"/>
      <c r="D184" s="157"/>
      <c r="E184" s="158"/>
      <c r="F184" s="158"/>
      <c r="G184" s="158"/>
      <c r="H184" s="158"/>
      <c r="I184" s="158"/>
      <c r="J184" s="158"/>
      <c r="K184" s="158"/>
      <c r="L184" s="158"/>
      <c r="M184" s="158"/>
      <c r="N184" s="159"/>
      <c r="O184" s="160"/>
      <c r="P184" s="160"/>
      <c r="Q184" s="591"/>
      <c r="R184" s="154"/>
      <c r="S184" s="352"/>
      <c r="T184" s="352"/>
      <c r="U184" s="352"/>
      <c r="V184" s="352"/>
      <c r="W184" s="352"/>
      <c r="X184" s="352"/>
    </row>
    <row r="185" spans="1:24" s="353" customFormat="1" x14ac:dyDescent="0.25">
      <c r="A185" s="156"/>
      <c r="B185" s="156"/>
      <c r="C185" s="156"/>
      <c r="D185" s="157"/>
      <c r="E185" s="158"/>
      <c r="F185" s="158"/>
      <c r="G185" s="158"/>
      <c r="H185" s="158"/>
      <c r="I185" s="158"/>
      <c r="J185" s="158"/>
      <c r="K185" s="158"/>
      <c r="L185" s="158"/>
      <c r="M185" s="158"/>
      <c r="N185" s="159"/>
      <c r="O185" s="160"/>
      <c r="P185" s="160"/>
      <c r="Q185" s="591"/>
      <c r="R185" s="154"/>
      <c r="S185" s="352"/>
      <c r="T185" s="352"/>
      <c r="U185" s="352"/>
      <c r="V185" s="352"/>
      <c r="W185" s="352"/>
      <c r="X185" s="352"/>
    </row>
    <row r="186" spans="1:24" s="353" customFormat="1" x14ac:dyDescent="0.25">
      <c r="A186" s="156"/>
      <c r="B186" s="156"/>
      <c r="C186" s="156"/>
      <c r="D186" s="157"/>
      <c r="E186" s="158"/>
      <c r="F186" s="158"/>
      <c r="G186" s="158"/>
      <c r="H186" s="158"/>
      <c r="I186" s="158"/>
      <c r="J186" s="158"/>
      <c r="K186" s="158"/>
      <c r="L186" s="158"/>
      <c r="M186" s="158"/>
      <c r="N186" s="159"/>
      <c r="O186" s="160"/>
      <c r="P186" s="160"/>
      <c r="Q186" s="591"/>
      <c r="R186" s="154"/>
      <c r="S186" s="352"/>
      <c r="T186" s="352"/>
      <c r="U186" s="352"/>
      <c r="V186" s="352"/>
      <c r="W186" s="352"/>
      <c r="X186" s="352"/>
    </row>
    <row r="187" spans="1:24" s="353" customFormat="1" x14ac:dyDescent="0.25">
      <c r="A187" s="156"/>
      <c r="B187" s="156"/>
      <c r="C187" s="156"/>
      <c r="D187" s="157"/>
      <c r="E187" s="158"/>
      <c r="F187" s="158"/>
      <c r="G187" s="158"/>
      <c r="H187" s="158"/>
      <c r="I187" s="158"/>
      <c r="J187" s="158"/>
      <c r="K187" s="158"/>
      <c r="L187" s="158"/>
      <c r="M187" s="158"/>
      <c r="N187" s="159"/>
      <c r="O187" s="160"/>
      <c r="P187" s="160"/>
      <c r="Q187" s="591"/>
      <c r="R187" s="154"/>
      <c r="S187" s="352"/>
      <c r="T187" s="352"/>
      <c r="U187" s="352"/>
      <c r="V187" s="352"/>
      <c r="W187" s="352"/>
      <c r="X187" s="352"/>
    </row>
    <row r="188" spans="1:24" s="353" customFormat="1" x14ac:dyDescent="0.25">
      <c r="A188" s="156"/>
      <c r="B188" s="156"/>
      <c r="C188" s="156"/>
      <c r="D188" s="157"/>
      <c r="E188" s="158"/>
      <c r="F188" s="158"/>
      <c r="G188" s="158"/>
      <c r="H188" s="158"/>
      <c r="I188" s="158"/>
      <c r="J188" s="158"/>
      <c r="K188" s="158"/>
      <c r="L188" s="158"/>
      <c r="M188" s="158"/>
      <c r="N188" s="159"/>
      <c r="O188" s="160"/>
      <c r="P188" s="160"/>
      <c r="Q188" s="591"/>
      <c r="R188" s="154"/>
      <c r="S188" s="352"/>
      <c r="T188" s="352"/>
      <c r="U188" s="352"/>
      <c r="V188" s="352"/>
      <c r="W188" s="352"/>
      <c r="X188" s="352"/>
    </row>
    <row r="189" spans="1:24" s="353" customFormat="1" x14ac:dyDescent="0.25">
      <c r="A189" s="156"/>
      <c r="B189" s="156"/>
      <c r="C189" s="156"/>
      <c r="D189" s="157"/>
      <c r="E189" s="158"/>
      <c r="F189" s="158"/>
      <c r="G189" s="158"/>
      <c r="H189" s="158"/>
      <c r="I189" s="158"/>
      <c r="J189" s="158"/>
      <c r="K189" s="158"/>
      <c r="L189" s="158"/>
      <c r="M189" s="158"/>
      <c r="N189" s="159"/>
      <c r="O189" s="160"/>
      <c r="P189" s="160"/>
      <c r="Q189" s="591"/>
      <c r="R189" s="154"/>
      <c r="S189" s="352"/>
      <c r="T189" s="352"/>
      <c r="U189" s="352"/>
      <c r="V189" s="352"/>
      <c r="W189" s="352"/>
      <c r="X189" s="352"/>
    </row>
    <row r="190" spans="1:24" s="353" customFormat="1" x14ac:dyDescent="0.25">
      <c r="A190" s="156"/>
      <c r="B190" s="156"/>
      <c r="C190" s="156"/>
      <c r="D190" s="157"/>
      <c r="E190" s="158"/>
      <c r="F190" s="158"/>
      <c r="G190" s="158"/>
      <c r="H190" s="158"/>
      <c r="I190" s="158"/>
      <c r="J190" s="158"/>
      <c r="K190" s="158"/>
      <c r="L190" s="158"/>
      <c r="M190" s="158"/>
      <c r="N190" s="159"/>
      <c r="O190" s="160"/>
      <c r="P190" s="160"/>
      <c r="Q190" s="591"/>
      <c r="R190" s="154"/>
      <c r="S190" s="352"/>
      <c r="T190" s="352"/>
      <c r="U190" s="352"/>
      <c r="V190" s="352"/>
      <c r="W190" s="352"/>
      <c r="X190" s="352"/>
    </row>
    <row r="191" spans="1:24" s="353" customFormat="1" x14ac:dyDescent="0.25">
      <c r="A191" s="156"/>
      <c r="B191" s="156"/>
      <c r="C191" s="156"/>
      <c r="D191" s="157"/>
      <c r="E191" s="158"/>
      <c r="F191" s="158"/>
      <c r="G191" s="158"/>
      <c r="H191" s="158"/>
      <c r="I191" s="158"/>
      <c r="J191" s="158"/>
      <c r="K191" s="158"/>
      <c r="L191" s="158"/>
      <c r="M191" s="158"/>
      <c r="N191" s="159"/>
      <c r="O191" s="160"/>
      <c r="P191" s="160"/>
      <c r="Q191" s="591"/>
      <c r="R191" s="154"/>
      <c r="S191" s="352"/>
      <c r="T191" s="352"/>
      <c r="U191" s="352"/>
      <c r="V191" s="352"/>
      <c r="W191" s="352"/>
      <c r="X191" s="352"/>
    </row>
    <row r="192" spans="1:24" s="353" customFormat="1" x14ac:dyDescent="0.25">
      <c r="A192" s="156"/>
      <c r="B192" s="156"/>
      <c r="C192" s="156"/>
      <c r="D192" s="157"/>
      <c r="E192" s="158"/>
      <c r="F192" s="158"/>
      <c r="G192" s="158"/>
      <c r="H192" s="158"/>
      <c r="I192" s="158"/>
      <c r="J192" s="158"/>
      <c r="K192" s="158"/>
      <c r="L192" s="158"/>
      <c r="M192" s="158"/>
      <c r="N192" s="159"/>
      <c r="O192" s="160"/>
      <c r="P192" s="160"/>
      <c r="Q192" s="591"/>
      <c r="R192" s="154"/>
      <c r="S192" s="352"/>
      <c r="T192" s="352"/>
      <c r="U192" s="352"/>
      <c r="V192" s="352"/>
      <c r="W192" s="352"/>
      <c r="X192" s="352"/>
    </row>
    <row r="193" spans="1:258" s="353" customFormat="1" x14ac:dyDescent="0.25">
      <c r="A193" s="156"/>
      <c r="B193" s="156"/>
      <c r="C193" s="156"/>
      <c r="D193" s="157"/>
      <c r="E193" s="158"/>
      <c r="F193" s="158"/>
      <c r="G193" s="158"/>
      <c r="H193" s="158"/>
      <c r="I193" s="158"/>
      <c r="J193" s="158"/>
      <c r="K193" s="158"/>
      <c r="L193" s="158"/>
      <c r="M193" s="158"/>
      <c r="N193" s="159"/>
      <c r="O193" s="160"/>
      <c r="P193" s="160"/>
      <c r="Q193" s="591"/>
      <c r="R193" s="154"/>
      <c r="S193" s="352"/>
      <c r="T193" s="352"/>
      <c r="U193" s="352"/>
      <c r="V193" s="352"/>
      <c r="W193" s="352"/>
      <c r="X193" s="352"/>
    </row>
    <row r="194" spans="1:258" s="353" customFormat="1" x14ac:dyDescent="0.25">
      <c r="A194" s="156"/>
      <c r="B194" s="156"/>
      <c r="C194" s="156"/>
      <c r="D194" s="157"/>
      <c r="E194" s="158"/>
      <c r="F194" s="158"/>
      <c r="G194" s="158"/>
      <c r="H194" s="158"/>
      <c r="I194" s="158"/>
      <c r="J194" s="158"/>
      <c r="K194" s="158"/>
      <c r="L194" s="158"/>
      <c r="M194" s="158"/>
      <c r="N194" s="159"/>
      <c r="O194" s="160"/>
      <c r="P194" s="160"/>
      <c r="Q194" s="591"/>
      <c r="R194" s="154"/>
      <c r="S194" s="352"/>
      <c r="T194" s="352"/>
      <c r="U194" s="352"/>
      <c r="V194" s="352"/>
      <c r="W194" s="352"/>
      <c r="X194" s="352"/>
    </row>
    <row r="195" spans="1:258" x14ac:dyDescent="0.25">
      <c r="Q195" s="591"/>
      <c r="S195" s="352"/>
      <c r="T195" s="352"/>
      <c r="U195" s="352"/>
      <c r="V195" s="352"/>
      <c r="W195" s="352"/>
      <c r="X195" s="352"/>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c r="CI195" s="353"/>
      <c r="CJ195" s="353"/>
      <c r="CK195" s="353"/>
      <c r="CL195" s="353"/>
      <c r="CM195" s="353"/>
      <c r="CN195" s="353"/>
      <c r="CO195" s="353"/>
      <c r="CP195" s="353"/>
      <c r="CQ195" s="353"/>
      <c r="CR195" s="353"/>
      <c r="CS195" s="353"/>
      <c r="CT195" s="353"/>
      <c r="CU195" s="353"/>
      <c r="CV195" s="353"/>
      <c r="CW195" s="353"/>
      <c r="CX195" s="353"/>
      <c r="CY195" s="353"/>
      <c r="CZ195" s="353"/>
      <c r="DA195" s="353"/>
      <c r="DB195" s="353"/>
      <c r="DC195" s="353"/>
      <c r="DD195" s="353"/>
      <c r="DE195" s="353"/>
      <c r="DF195" s="353"/>
      <c r="DG195" s="353"/>
      <c r="DH195" s="353"/>
      <c r="DI195" s="353"/>
      <c r="DJ195" s="353"/>
      <c r="DK195" s="353"/>
      <c r="DL195" s="353"/>
      <c r="DM195" s="353"/>
      <c r="DN195" s="353"/>
      <c r="DO195" s="353"/>
      <c r="DP195" s="353"/>
      <c r="DQ195" s="353"/>
      <c r="DR195" s="353"/>
      <c r="DS195" s="353"/>
      <c r="DT195" s="353"/>
      <c r="DU195" s="353"/>
      <c r="DV195" s="353"/>
      <c r="DW195" s="353"/>
      <c r="DX195" s="353"/>
      <c r="DY195" s="353"/>
      <c r="DZ195" s="353"/>
      <c r="EA195" s="353"/>
      <c r="EB195" s="353"/>
      <c r="EC195" s="353"/>
      <c r="ED195" s="353"/>
      <c r="EE195" s="353"/>
      <c r="EF195" s="353"/>
      <c r="EG195" s="353"/>
      <c r="EH195" s="353"/>
      <c r="EI195" s="353"/>
      <c r="EJ195" s="353"/>
      <c r="EK195" s="353"/>
      <c r="EL195" s="353"/>
      <c r="EM195" s="353"/>
      <c r="EN195" s="353"/>
      <c r="EO195" s="353"/>
      <c r="EP195" s="353"/>
      <c r="EQ195" s="353"/>
      <c r="ER195" s="353"/>
      <c r="ES195" s="353"/>
      <c r="ET195" s="353"/>
      <c r="EU195" s="353"/>
      <c r="EV195" s="353"/>
      <c r="EW195" s="353"/>
      <c r="EX195" s="353"/>
      <c r="EY195" s="353"/>
      <c r="EZ195" s="353"/>
      <c r="FA195" s="353"/>
      <c r="FB195" s="353"/>
      <c r="FC195" s="353"/>
      <c r="FD195" s="353"/>
      <c r="FE195" s="353"/>
      <c r="FF195" s="353"/>
      <c r="FG195" s="353"/>
      <c r="FH195" s="353"/>
      <c r="FI195" s="353"/>
      <c r="FJ195" s="353"/>
      <c r="FK195" s="353"/>
      <c r="FL195" s="353"/>
      <c r="FM195" s="353"/>
      <c r="FN195" s="353"/>
      <c r="FO195" s="353"/>
      <c r="FP195" s="353"/>
      <c r="FQ195" s="353"/>
      <c r="FR195" s="353"/>
      <c r="FS195" s="353"/>
      <c r="FT195" s="353"/>
      <c r="FU195" s="353"/>
      <c r="FV195" s="353"/>
      <c r="FW195" s="353"/>
      <c r="FX195" s="353"/>
      <c r="FY195" s="353"/>
      <c r="FZ195" s="353"/>
      <c r="GA195" s="353"/>
      <c r="GB195" s="353"/>
      <c r="GC195" s="353"/>
      <c r="GD195" s="353"/>
      <c r="GE195" s="353"/>
      <c r="GF195" s="353"/>
      <c r="GG195" s="353"/>
      <c r="GH195" s="353"/>
      <c r="GI195" s="353"/>
      <c r="GJ195" s="353"/>
      <c r="GK195" s="353"/>
      <c r="GL195" s="353"/>
      <c r="GM195" s="353"/>
      <c r="GN195" s="353"/>
      <c r="GO195" s="353"/>
      <c r="GP195" s="353"/>
      <c r="GQ195" s="353"/>
      <c r="GR195" s="353"/>
      <c r="GS195" s="353"/>
      <c r="GT195" s="353"/>
      <c r="GU195" s="353"/>
      <c r="GV195" s="353"/>
      <c r="GW195" s="353"/>
      <c r="GX195" s="353"/>
      <c r="GY195" s="353"/>
      <c r="GZ195" s="353"/>
      <c r="HA195" s="353"/>
      <c r="HB195" s="353"/>
      <c r="HC195" s="353"/>
      <c r="HD195" s="353"/>
      <c r="HE195" s="353"/>
      <c r="HF195" s="353"/>
      <c r="HG195" s="353"/>
      <c r="HH195" s="353"/>
      <c r="HI195" s="353"/>
      <c r="HJ195" s="353"/>
      <c r="HK195" s="353"/>
      <c r="HL195" s="353"/>
      <c r="HM195" s="353"/>
      <c r="HN195" s="353"/>
      <c r="HO195" s="353"/>
      <c r="HP195" s="353"/>
      <c r="HQ195" s="353"/>
      <c r="HR195" s="353"/>
      <c r="HS195" s="353"/>
      <c r="HT195" s="353"/>
      <c r="HU195" s="353"/>
      <c r="HV195" s="353"/>
      <c r="HW195" s="353"/>
      <c r="HX195" s="353"/>
      <c r="HY195" s="353"/>
      <c r="HZ195" s="353"/>
      <c r="IA195" s="353"/>
      <c r="IB195" s="353"/>
      <c r="IC195" s="353"/>
      <c r="ID195" s="353"/>
      <c r="IE195" s="353"/>
      <c r="IF195" s="353"/>
      <c r="IG195" s="353"/>
      <c r="IH195" s="353"/>
      <c r="II195" s="353"/>
      <c r="IJ195" s="353"/>
      <c r="IK195" s="353"/>
      <c r="IL195" s="353"/>
      <c r="IM195" s="353"/>
      <c r="IN195" s="353"/>
      <c r="IO195" s="353"/>
      <c r="IP195" s="353"/>
      <c r="IQ195" s="353"/>
      <c r="IR195" s="353"/>
      <c r="IS195" s="353"/>
      <c r="IT195" s="353"/>
      <c r="IU195" s="353"/>
      <c r="IV195" s="353"/>
      <c r="IW195" s="353"/>
      <c r="IX195" s="353"/>
    </row>
    <row r="196" spans="1:258" s="353" customFormat="1" x14ac:dyDescent="0.25">
      <c r="A196" s="156"/>
      <c r="B196" s="156"/>
      <c r="C196" s="156"/>
      <c r="D196" s="157"/>
      <c r="E196" s="158"/>
      <c r="F196" s="158"/>
      <c r="G196" s="158"/>
      <c r="H196" s="158"/>
      <c r="I196" s="158"/>
      <c r="J196" s="158"/>
      <c r="K196" s="158"/>
      <c r="L196" s="158"/>
      <c r="M196" s="158"/>
      <c r="N196" s="159"/>
      <c r="O196" s="160"/>
      <c r="P196" s="160"/>
      <c r="Q196" s="602"/>
      <c r="R196" s="154"/>
      <c r="S196" s="161"/>
      <c r="T196" s="161"/>
      <c r="U196" s="161"/>
      <c r="V196" s="161"/>
      <c r="W196" s="161"/>
      <c r="X196" s="161"/>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156"/>
      <c r="CF196" s="156"/>
      <c r="CG196" s="156"/>
      <c r="CH196" s="156"/>
      <c r="CI196" s="156"/>
      <c r="CJ196" s="156"/>
      <c r="CK196" s="156"/>
      <c r="CL196" s="156"/>
      <c r="CM196" s="156"/>
      <c r="CN196" s="156"/>
      <c r="CO196" s="156"/>
      <c r="CP196" s="156"/>
      <c r="CQ196" s="156"/>
      <c r="CR196" s="156"/>
      <c r="CS196" s="156"/>
      <c r="CT196" s="156"/>
      <c r="CU196" s="156"/>
      <c r="CV196" s="156"/>
      <c r="CW196" s="156"/>
      <c r="CX196" s="156"/>
      <c r="CY196" s="156"/>
      <c r="CZ196" s="156"/>
      <c r="DA196" s="156"/>
      <c r="DB196" s="156"/>
      <c r="DC196" s="156"/>
      <c r="DD196" s="156"/>
      <c r="DE196" s="156"/>
      <c r="DF196" s="156"/>
      <c r="DG196" s="156"/>
      <c r="DH196" s="156"/>
      <c r="DI196" s="156"/>
      <c r="DJ196" s="156"/>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156"/>
      <c r="EZ196" s="156"/>
      <c r="FA196" s="156"/>
      <c r="FB196" s="156"/>
      <c r="FC196" s="156"/>
      <c r="FD196" s="156"/>
      <c r="FE196" s="156"/>
      <c r="FF196" s="156"/>
      <c r="FG196" s="156"/>
      <c r="FH196" s="156"/>
      <c r="FI196" s="156"/>
      <c r="FJ196" s="156"/>
      <c r="FK196" s="156"/>
      <c r="FL196" s="156"/>
      <c r="FM196" s="156"/>
      <c r="FN196" s="156"/>
      <c r="FO196" s="156"/>
      <c r="FP196" s="156"/>
      <c r="FQ196" s="156"/>
      <c r="FR196" s="156"/>
      <c r="FS196" s="156"/>
      <c r="FT196" s="156"/>
      <c r="FU196" s="156"/>
      <c r="FV196" s="156"/>
      <c r="FW196" s="156"/>
      <c r="FX196" s="156"/>
      <c r="FY196" s="156"/>
      <c r="FZ196" s="156"/>
      <c r="GA196" s="156"/>
      <c r="GB196" s="156"/>
      <c r="GC196" s="156"/>
      <c r="GD196" s="156"/>
      <c r="GE196" s="156"/>
      <c r="GF196" s="156"/>
      <c r="GG196" s="156"/>
      <c r="GH196" s="156"/>
      <c r="GI196" s="156"/>
      <c r="GJ196" s="156"/>
      <c r="GK196" s="156"/>
      <c r="GL196" s="156"/>
      <c r="GM196" s="156"/>
      <c r="GN196" s="156"/>
      <c r="GO196" s="156"/>
      <c r="GP196" s="156"/>
      <c r="GQ196" s="156"/>
      <c r="GR196" s="156"/>
      <c r="GS196" s="156"/>
      <c r="GT196" s="156"/>
      <c r="GU196" s="156"/>
      <c r="GV196" s="156"/>
      <c r="GW196" s="156"/>
      <c r="GX196" s="156"/>
      <c r="GY196" s="156"/>
      <c r="GZ196" s="156"/>
      <c r="HA196" s="156"/>
      <c r="HB196" s="156"/>
      <c r="HC196" s="156"/>
      <c r="HD196" s="156"/>
      <c r="HE196" s="156"/>
      <c r="HF196" s="156"/>
      <c r="HG196" s="156"/>
      <c r="HH196" s="156"/>
      <c r="HI196" s="156"/>
      <c r="HJ196" s="156"/>
      <c r="HK196" s="156"/>
      <c r="HL196" s="156"/>
      <c r="HM196" s="156"/>
      <c r="HN196" s="156"/>
      <c r="HO196" s="156"/>
      <c r="HP196" s="156"/>
      <c r="HQ196" s="156"/>
      <c r="HR196" s="156"/>
      <c r="HS196" s="156"/>
      <c r="HT196" s="156"/>
      <c r="HU196" s="156"/>
      <c r="HV196" s="156"/>
      <c r="HW196" s="156"/>
      <c r="HX196" s="156"/>
      <c r="HY196" s="156"/>
      <c r="HZ196" s="156"/>
      <c r="IA196" s="156"/>
      <c r="IB196" s="156"/>
      <c r="IC196" s="156"/>
      <c r="ID196" s="156"/>
      <c r="IE196" s="156"/>
      <c r="IF196" s="156"/>
      <c r="IG196" s="156"/>
      <c r="IH196" s="156"/>
      <c r="II196" s="156"/>
      <c r="IJ196" s="156"/>
      <c r="IK196" s="156"/>
      <c r="IL196" s="156"/>
      <c r="IM196" s="156"/>
      <c r="IN196" s="156"/>
      <c r="IO196" s="156"/>
      <c r="IP196" s="156"/>
      <c r="IQ196" s="156"/>
      <c r="IR196" s="156"/>
      <c r="IS196" s="156"/>
      <c r="IT196" s="156"/>
      <c r="IU196" s="156"/>
      <c r="IV196" s="156"/>
      <c r="IW196" s="156"/>
      <c r="IX196" s="156"/>
    </row>
    <row r="197" spans="1:258" s="353" customFormat="1" x14ac:dyDescent="0.25">
      <c r="A197" s="156"/>
      <c r="B197" s="156"/>
      <c r="C197" s="156"/>
      <c r="D197" s="157"/>
      <c r="E197" s="158"/>
      <c r="F197" s="158"/>
      <c r="G197" s="158"/>
      <c r="H197" s="158"/>
      <c r="I197" s="158"/>
      <c r="J197" s="158"/>
      <c r="K197" s="158"/>
      <c r="L197" s="158"/>
      <c r="M197" s="158"/>
      <c r="N197" s="159"/>
      <c r="O197" s="160"/>
      <c r="P197" s="160"/>
      <c r="Q197" s="591"/>
      <c r="R197" s="154"/>
      <c r="S197" s="352"/>
      <c r="T197" s="352"/>
      <c r="U197" s="352"/>
      <c r="V197" s="352"/>
      <c r="W197" s="352"/>
      <c r="X197" s="352"/>
    </row>
    <row r="198" spans="1:258" s="353" customFormat="1" x14ac:dyDescent="0.25">
      <c r="A198" s="156"/>
      <c r="B198" s="156"/>
      <c r="C198" s="156"/>
      <c r="D198" s="157"/>
      <c r="E198" s="158"/>
      <c r="F198" s="158"/>
      <c r="G198" s="158"/>
      <c r="H198" s="158"/>
      <c r="I198" s="158"/>
      <c r="J198" s="158"/>
      <c r="K198" s="158"/>
      <c r="L198" s="158"/>
      <c r="M198" s="158"/>
      <c r="N198" s="159"/>
      <c r="O198" s="160"/>
      <c r="P198" s="160"/>
      <c r="Q198" s="591"/>
      <c r="R198" s="154"/>
      <c r="S198" s="352"/>
      <c r="T198" s="352"/>
      <c r="U198" s="352"/>
      <c r="V198" s="352"/>
      <c r="W198" s="352"/>
      <c r="X198" s="352"/>
    </row>
    <row r="199" spans="1:258" s="353" customFormat="1" x14ac:dyDescent="0.25">
      <c r="A199" s="156"/>
      <c r="B199" s="156"/>
      <c r="C199" s="156"/>
      <c r="D199" s="157"/>
      <c r="E199" s="158"/>
      <c r="F199" s="158"/>
      <c r="G199" s="158"/>
      <c r="H199" s="158"/>
      <c r="I199" s="158"/>
      <c r="J199" s="158"/>
      <c r="K199" s="158"/>
      <c r="L199" s="158"/>
      <c r="M199" s="158"/>
      <c r="N199" s="159"/>
      <c r="O199" s="160"/>
      <c r="P199" s="160"/>
      <c r="Q199" s="591"/>
      <c r="R199" s="154"/>
      <c r="S199" s="352"/>
      <c r="T199" s="352"/>
      <c r="U199" s="352"/>
      <c r="V199" s="352"/>
      <c r="W199" s="352"/>
      <c r="X199" s="352"/>
    </row>
    <row r="200" spans="1:258" s="353" customFormat="1" x14ac:dyDescent="0.25">
      <c r="A200" s="156"/>
      <c r="B200" s="156"/>
      <c r="C200" s="156"/>
      <c r="D200" s="157"/>
      <c r="E200" s="158"/>
      <c r="F200" s="158"/>
      <c r="G200" s="158"/>
      <c r="H200" s="158"/>
      <c r="I200" s="158"/>
      <c r="J200" s="158"/>
      <c r="K200" s="158"/>
      <c r="L200" s="158"/>
      <c r="M200" s="158"/>
      <c r="N200" s="159"/>
      <c r="O200" s="160"/>
      <c r="P200" s="160"/>
      <c r="Q200" s="591"/>
      <c r="R200" s="154"/>
      <c r="S200" s="352"/>
      <c r="T200" s="352"/>
      <c r="U200" s="352"/>
      <c r="V200" s="352"/>
      <c r="W200" s="352"/>
      <c r="X200" s="352"/>
    </row>
    <row r="201" spans="1:258" s="353" customFormat="1" x14ac:dyDescent="0.25">
      <c r="A201" s="156"/>
      <c r="B201" s="156"/>
      <c r="C201" s="156"/>
      <c r="D201" s="157"/>
      <c r="E201" s="158"/>
      <c r="F201" s="158"/>
      <c r="G201" s="158"/>
      <c r="H201" s="158"/>
      <c r="I201" s="158"/>
      <c r="J201" s="158"/>
      <c r="K201" s="158"/>
      <c r="L201" s="158"/>
      <c r="M201" s="158"/>
      <c r="N201" s="159"/>
      <c r="O201" s="160"/>
      <c r="P201" s="160"/>
      <c r="Q201" s="591"/>
      <c r="R201" s="154"/>
      <c r="S201" s="352"/>
      <c r="T201" s="352"/>
      <c r="U201" s="352"/>
      <c r="V201" s="352"/>
      <c r="W201" s="352"/>
      <c r="X201" s="352"/>
    </row>
    <row r="202" spans="1:258" s="353" customFormat="1" x14ac:dyDescent="0.25">
      <c r="A202" s="156"/>
      <c r="B202" s="156"/>
      <c r="C202" s="156"/>
      <c r="D202" s="157"/>
      <c r="E202" s="158"/>
      <c r="F202" s="158"/>
      <c r="G202" s="158"/>
      <c r="H202" s="158"/>
      <c r="I202" s="158"/>
      <c r="J202" s="158"/>
      <c r="K202" s="158"/>
      <c r="L202" s="158"/>
      <c r="M202" s="158"/>
      <c r="N202" s="159"/>
      <c r="O202" s="160"/>
      <c r="P202" s="160"/>
      <c r="Q202" s="591"/>
      <c r="R202" s="154"/>
      <c r="S202" s="352"/>
      <c r="T202" s="352"/>
      <c r="U202" s="352"/>
      <c r="V202" s="352"/>
      <c r="W202" s="352"/>
      <c r="X202" s="352"/>
    </row>
    <row r="203" spans="1:258" x14ac:dyDescent="0.25">
      <c r="Q203" s="591"/>
      <c r="S203" s="352"/>
      <c r="T203" s="352"/>
      <c r="U203" s="352"/>
      <c r="V203" s="352"/>
      <c r="W203" s="352"/>
      <c r="X203" s="352"/>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c r="CI203" s="353"/>
      <c r="CJ203" s="353"/>
      <c r="CK203" s="353"/>
      <c r="CL203" s="353"/>
      <c r="CM203" s="353"/>
      <c r="CN203" s="353"/>
      <c r="CO203" s="353"/>
      <c r="CP203" s="353"/>
      <c r="CQ203" s="353"/>
      <c r="CR203" s="353"/>
      <c r="CS203" s="353"/>
      <c r="CT203" s="353"/>
      <c r="CU203" s="353"/>
      <c r="CV203" s="353"/>
      <c r="CW203" s="353"/>
      <c r="CX203" s="353"/>
      <c r="CY203" s="353"/>
      <c r="CZ203" s="353"/>
      <c r="DA203" s="353"/>
      <c r="DB203" s="353"/>
      <c r="DC203" s="353"/>
      <c r="DD203" s="353"/>
      <c r="DE203" s="353"/>
      <c r="DF203" s="353"/>
      <c r="DG203" s="353"/>
      <c r="DH203" s="353"/>
      <c r="DI203" s="353"/>
      <c r="DJ203" s="353"/>
      <c r="DK203" s="353"/>
      <c r="DL203" s="353"/>
      <c r="DM203" s="353"/>
      <c r="DN203" s="353"/>
      <c r="DO203" s="353"/>
      <c r="DP203" s="353"/>
      <c r="DQ203" s="353"/>
      <c r="DR203" s="353"/>
      <c r="DS203" s="353"/>
      <c r="DT203" s="353"/>
      <c r="DU203" s="353"/>
      <c r="DV203" s="353"/>
      <c r="DW203" s="353"/>
      <c r="DX203" s="353"/>
      <c r="DY203" s="353"/>
      <c r="DZ203" s="353"/>
      <c r="EA203" s="353"/>
      <c r="EB203" s="353"/>
      <c r="EC203" s="353"/>
      <c r="ED203" s="353"/>
      <c r="EE203" s="353"/>
      <c r="EF203" s="353"/>
      <c r="EG203" s="353"/>
      <c r="EH203" s="353"/>
      <c r="EI203" s="353"/>
      <c r="EJ203" s="353"/>
      <c r="EK203" s="353"/>
      <c r="EL203" s="353"/>
      <c r="EM203" s="353"/>
      <c r="EN203" s="353"/>
      <c r="EO203" s="353"/>
      <c r="EP203" s="353"/>
      <c r="EQ203" s="353"/>
      <c r="ER203" s="353"/>
      <c r="ES203" s="353"/>
      <c r="ET203" s="353"/>
      <c r="EU203" s="353"/>
      <c r="EV203" s="353"/>
      <c r="EW203" s="353"/>
      <c r="EX203" s="353"/>
      <c r="EY203" s="353"/>
      <c r="EZ203" s="353"/>
      <c r="FA203" s="353"/>
      <c r="FB203" s="353"/>
      <c r="FC203" s="353"/>
      <c r="FD203" s="353"/>
      <c r="FE203" s="353"/>
      <c r="FF203" s="353"/>
      <c r="FG203" s="353"/>
      <c r="FH203" s="353"/>
      <c r="FI203" s="353"/>
      <c r="FJ203" s="353"/>
      <c r="FK203" s="353"/>
      <c r="FL203" s="353"/>
      <c r="FM203" s="353"/>
      <c r="FN203" s="353"/>
      <c r="FO203" s="353"/>
      <c r="FP203" s="353"/>
      <c r="FQ203" s="353"/>
      <c r="FR203" s="353"/>
      <c r="FS203" s="353"/>
      <c r="FT203" s="353"/>
      <c r="FU203" s="353"/>
      <c r="FV203" s="353"/>
      <c r="FW203" s="353"/>
      <c r="FX203" s="353"/>
      <c r="FY203" s="353"/>
      <c r="FZ203" s="353"/>
      <c r="GA203" s="353"/>
      <c r="GB203" s="353"/>
      <c r="GC203" s="353"/>
      <c r="GD203" s="353"/>
      <c r="GE203" s="353"/>
      <c r="GF203" s="353"/>
      <c r="GG203" s="353"/>
      <c r="GH203" s="353"/>
      <c r="GI203" s="353"/>
      <c r="GJ203" s="353"/>
      <c r="GK203" s="353"/>
      <c r="GL203" s="353"/>
      <c r="GM203" s="353"/>
      <c r="GN203" s="353"/>
      <c r="GO203" s="353"/>
      <c r="GP203" s="353"/>
      <c r="GQ203" s="353"/>
      <c r="GR203" s="353"/>
      <c r="GS203" s="353"/>
      <c r="GT203" s="353"/>
      <c r="GU203" s="353"/>
      <c r="GV203" s="353"/>
      <c r="GW203" s="353"/>
      <c r="GX203" s="353"/>
      <c r="GY203" s="353"/>
      <c r="GZ203" s="353"/>
      <c r="HA203" s="353"/>
      <c r="HB203" s="353"/>
      <c r="HC203" s="353"/>
      <c r="HD203" s="353"/>
      <c r="HE203" s="353"/>
      <c r="HF203" s="353"/>
      <c r="HG203" s="353"/>
      <c r="HH203" s="353"/>
      <c r="HI203" s="353"/>
      <c r="HJ203" s="353"/>
      <c r="HK203" s="353"/>
      <c r="HL203" s="353"/>
      <c r="HM203" s="353"/>
      <c r="HN203" s="353"/>
      <c r="HO203" s="353"/>
      <c r="HP203" s="353"/>
      <c r="HQ203" s="353"/>
      <c r="HR203" s="353"/>
      <c r="HS203" s="353"/>
      <c r="HT203" s="353"/>
      <c r="HU203" s="353"/>
      <c r="HV203" s="353"/>
      <c r="HW203" s="353"/>
      <c r="HX203" s="353"/>
      <c r="HY203" s="353"/>
      <c r="HZ203" s="353"/>
      <c r="IA203" s="353"/>
      <c r="IB203" s="353"/>
      <c r="IC203" s="353"/>
      <c r="ID203" s="353"/>
      <c r="IE203" s="353"/>
      <c r="IF203" s="353"/>
      <c r="IG203" s="353"/>
      <c r="IH203" s="353"/>
      <c r="II203" s="353"/>
      <c r="IJ203" s="353"/>
      <c r="IK203" s="353"/>
      <c r="IL203" s="353"/>
      <c r="IM203" s="353"/>
      <c r="IN203" s="353"/>
      <c r="IO203" s="353"/>
      <c r="IP203" s="353"/>
      <c r="IQ203" s="353"/>
      <c r="IR203" s="353"/>
      <c r="IS203" s="353"/>
      <c r="IT203" s="353"/>
      <c r="IU203" s="353"/>
      <c r="IV203" s="353"/>
      <c r="IW203" s="353"/>
      <c r="IX203" s="353"/>
    </row>
    <row r="204" spans="1:258" s="556" customFormat="1" x14ac:dyDescent="0.25">
      <c r="A204" s="156"/>
      <c r="B204" s="156"/>
      <c r="C204" s="156"/>
      <c r="D204" s="157"/>
      <c r="E204" s="158"/>
      <c r="F204" s="158"/>
      <c r="G204" s="158"/>
      <c r="H204" s="158"/>
      <c r="I204" s="158"/>
      <c r="J204" s="158"/>
      <c r="K204" s="158"/>
      <c r="L204" s="158"/>
      <c r="M204" s="158"/>
      <c r="N204" s="159"/>
      <c r="O204" s="160"/>
      <c r="P204" s="160"/>
      <c r="Q204" s="602"/>
      <c r="R204" s="154"/>
      <c r="S204" s="161"/>
      <c r="T204" s="161"/>
      <c r="U204" s="161"/>
      <c r="V204" s="161"/>
      <c r="W204" s="161"/>
      <c r="X204" s="161"/>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56"/>
      <c r="CP204" s="156"/>
      <c r="CQ204" s="156"/>
      <c r="CR204" s="156"/>
      <c r="CS204" s="156"/>
      <c r="CT204" s="156"/>
      <c r="CU204" s="156"/>
      <c r="CV204" s="156"/>
      <c r="CW204" s="156"/>
      <c r="CX204" s="156"/>
      <c r="CY204" s="156"/>
      <c r="CZ204" s="156"/>
      <c r="DA204" s="156"/>
      <c r="DB204" s="156"/>
      <c r="DC204" s="156"/>
      <c r="DD204" s="156"/>
      <c r="DE204" s="156"/>
      <c r="DF204" s="156"/>
      <c r="DG204" s="156"/>
      <c r="DH204" s="156"/>
      <c r="DI204" s="156"/>
      <c r="DJ204" s="156"/>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156"/>
      <c r="EZ204" s="156"/>
      <c r="FA204" s="156"/>
      <c r="FB204" s="156"/>
      <c r="FC204" s="156"/>
      <c r="FD204" s="156"/>
      <c r="FE204" s="156"/>
      <c r="FF204" s="156"/>
      <c r="FG204" s="156"/>
      <c r="FH204" s="156"/>
      <c r="FI204" s="156"/>
      <c r="FJ204" s="156"/>
      <c r="FK204" s="156"/>
      <c r="FL204" s="156"/>
      <c r="FM204" s="156"/>
      <c r="FN204" s="156"/>
      <c r="FO204" s="156"/>
      <c r="FP204" s="156"/>
      <c r="FQ204" s="156"/>
      <c r="FR204" s="156"/>
      <c r="FS204" s="156"/>
      <c r="FT204" s="156"/>
      <c r="FU204" s="156"/>
      <c r="FV204" s="156"/>
      <c r="FW204" s="156"/>
      <c r="FX204" s="156"/>
      <c r="FY204" s="156"/>
      <c r="FZ204" s="156"/>
      <c r="GA204" s="156"/>
      <c r="GB204" s="156"/>
      <c r="GC204" s="156"/>
      <c r="GD204" s="156"/>
      <c r="GE204" s="156"/>
      <c r="GF204" s="156"/>
      <c r="GG204" s="156"/>
      <c r="GH204" s="156"/>
      <c r="GI204" s="156"/>
      <c r="GJ204" s="156"/>
      <c r="GK204" s="156"/>
      <c r="GL204" s="156"/>
      <c r="GM204" s="156"/>
      <c r="GN204" s="156"/>
      <c r="GO204" s="156"/>
      <c r="GP204" s="156"/>
      <c r="GQ204" s="156"/>
      <c r="GR204" s="156"/>
      <c r="GS204" s="156"/>
      <c r="GT204" s="156"/>
      <c r="GU204" s="156"/>
      <c r="GV204" s="156"/>
      <c r="GW204" s="156"/>
      <c r="GX204" s="156"/>
      <c r="GY204" s="156"/>
      <c r="GZ204" s="156"/>
      <c r="HA204" s="156"/>
      <c r="HB204" s="156"/>
      <c r="HC204" s="156"/>
      <c r="HD204" s="156"/>
      <c r="HE204" s="156"/>
      <c r="HF204" s="156"/>
      <c r="HG204" s="156"/>
      <c r="HH204" s="156"/>
      <c r="HI204" s="156"/>
      <c r="HJ204" s="156"/>
      <c r="HK204" s="156"/>
      <c r="HL204" s="156"/>
      <c r="HM204" s="156"/>
      <c r="HN204" s="156"/>
      <c r="HO204" s="156"/>
      <c r="HP204" s="156"/>
      <c r="HQ204" s="156"/>
      <c r="HR204" s="156"/>
      <c r="HS204" s="156"/>
      <c r="HT204" s="156"/>
      <c r="HU204" s="156"/>
      <c r="HV204" s="156"/>
      <c r="HW204" s="156"/>
      <c r="HX204" s="156"/>
      <c r="HY204" s="156"/>
      <c r="HZ204" s="156"/>
      <c r="IA204" s="156"/>
      <c r="IB204" s="156"/>
      <c r="IC204" s="156"/>
      <c r="ID204" s="156"/>
      <c r="IE204" s="156"/>
      <c r="IF204" s="156"/>
      <c r="IG204" s="156"/>
      <c r="IH204" s="156"/>
      <c r="II204" s="156"/>
      <c r="IJ204" s="156"/>
      <c r="IK204" s="156"/>
      <c r="IL204" s="156"/>
      <c r="IM204" s="156"/>
      <c r="IN204" s="156"/>
      <c r="IO204" s="156"/>
      <c r="IP204" s="156"/>
      <c r="IQ204" s="156"/>
      <c r="IR204" s="156"/>
      <c r="IS204" s="156"/>
      <c r="IT204" s="156"/>
      <c r="IU204" s="156"/>
      <c r="IV204" s="156"/>
      <c r="IW204" s="156"/>
      <c r="IX204" s="156"/>
    </row>
    <row r="205" spans="1:258" s="556" customFormat="1" x14ac:dyDescent="0.25">
      <c r="A205" s="156"/>
      <c r="B205" s="156"/>
      <c r="C205" s="156"/>
      <c r="D205" s="157"/>
      <c r="E205" s="158"/>
      <c r="F205" s="158"/>
      <c r="G205" s="158"/>
      <c r="H205" s="158"/>
      <c r="I205" s="158"/>
      <c r="J205" s="158"/>
      <c r="K205" s="158"/>
      <c r="L205" s="158"/>
      <c r="M205" s="158"/>
      <c r="N205" s="159"/>
      <c r="O205" s="160"/>
      <c r="P205" s="160"/>
      <c r="Q205" s="603"/>
      <c r="R205" s="329"/>
      <c r="S205" s="296"/>
      <c r="T205" s="296"/>
      <c r="U205" s="296"/>
      <c r="V205" s="296"/>
      <c r="W205" s="296"/>
      <c r="X205" s="296"/>
    </row>
    <row r="206" spans="1:258" s="556" customFormat="1" x14ac:dyDescent="0.25">
      <c r="A206" s="156"/>
      <c r="B206" s="156"/>
      <c r="C206" s="156"/>
      <c r="D206" s="157"/>
      <c r="E206" s="158"/>
      <c r="F206" s="158"/>
      <c r="G206" s="158"/>
      <c r="H206" s="158"/>
      <c r="I206" s="158"/>
      <c r="J206" s="158"/>
      <c r="K206" s="158"/>
      <c r="L206" s="158"/>
      <c r="M206" s="158"/>
      <c r="N206" s="159"/>
      <c r="O206" s="160"/>
      <c r="P206" s="160"/>
      <c r="Q206" s="603"/>
      <c r="R206" s="329"/>
      <c r="S206" s="296"/>
      <c r="T206" s="296"/>
      <c r="U206" s="296"/>
      <c r="V206" s="296"/>
      <c r="W206" s="296"/>
      <c r="X206" s="296"/>
    </row>
    <row r="207" spans="1:258" s="556" customFormat="1" x14ac:dyDescent="0.25">
      <c r="A207" s="156"/>
      <c r="B207" s="156"/>
      <c r="C207" s="156"/>
      <c r="D207" s="157"/>
      <c r="E207" s="158"/>
      <c r="F207" s="158"/>
      <c r="G207" s="158"/>
      <c r="H207" s="158"/>
      <c r="I207" s="158"/>
      <c r="J207" s="158"/>
      <c r="K207" s="158"/>
      <c r="L207" s="158"/>
      <c r="M207" s="158"/>
      <c r="N207" s="159"/>
      <c r="O207" s="160"/>
      <c r="P207" s="160"/>
      <c r="Q207" s="604"/>
      <c r="R207" s="329"/>
      <c r="S207" s="296"/>
      <c r="T207" s="296"/>
      <c r="U207" s="296"/>
      <c r="V207" s="296"/>
      <c r="W207" s="296"/>
      <c r="X207" s="296"/>
    </row>
    <row r="208" spans="1:258" s="556" customFormat="1" x14ac:dyDescent="0.25">
      <c r="A208" s="156"/>
      <c r="B208" s="156"/>
      <c r="C208" s="156"/>
      <c r="D208" s="157"/>
      <c r="E208" s="158"/>
      <c r="F208" s="158"/>
      <c r="G208" s="158"/>
      <c r="H208" s="158"/>
      <c r="I208" s="158"/>
      <c r="J208" s="158"/>
      <c r="K208" s="158"/>
      <c r="L208" s="158"/>
      <c r="M208" s="158"/>
      <c r="N208" s="159"/>
      <c r="O208" s="160"/>
      <c r="P208" s="160"/>
      <c r="Q208" s="603"/>
      <c r="R208" s="329"/>
      <c r="S208" s="296"/>
      <c r="T208" s="296"/>
      <c r="U208" s="296"/>
      <c r="V208" s="296"/>
      <c r="W208" s="296"/>
      <c r="X208" s="296"/>
    </row>
    <row r="209" spans="1:258" s="353" customFormat="1" x14ac:dyDescent="0.25">
      <c r="A209" s="156"/>
      <c r="B209" s="156"/>
      <c r="C209" s="156"/>
      <c r="D209" s="157"/>
      <c r="E209" s="158"/>
      <c r="F209" s="158"/>
      <c r="G209" s="158"/>
      <c r="H209" s="158"/>
      <c r="I209" s="158"/>
      <c r="J209" s="158"/>
      <c r="K209" s="158"/>
      <c r="L209" s="158"/>
      <c r="M209" s="158"/>
      <c r="N209" s="159"/>
      <c r="O209" s="160"/>
      <c r="P209" s="160"/>
      <c r="Q209" s="220"/>
      <c r="R209" s="329"/>
      <c r="S209" s="296"/>
      <c r="T209" s="296"/>
      <c r="U209" s="296"/>
      <c r="V209" s="296"/>
      <c r="W209" s="296"/>
      <c r="X209" s="296"/>
      <c r="Y209" s="556"/>
      <c r="Z209" s="556"/>
      <c r="AA209" s="556"/>
      <c r="AB209" s="556"/>
      <c r="AC209" s="556"/>
      <c r="AD209" s="556"/>
      <c r="AE209" s="556"/>
      <c r="AF209" s="556"/>
      <c r="AG209" s="556"/>
      <c r="AH209" s="556"/>
      <c r="AI209" s="556"/>
      <c r="AJ209" s="556"/>
      <c r="AK209" s="556"/>
      <c r="AL209" s="556"/>
      <c r="AM209" s="556"/>
      <c r="AN209" s="556"/>
      <c r="AO209" s="556"/>
      <c r="AP209" s="556"/>
      <c r="AQ209" s="556"/>
      <c r="AR209" s="556"/>
      <c r="AS209" s="556"/>
      <c r="AT209" s="556"/>
      <c r="AU209" s="556"/>
      <c r="AV209" s="556"/>
      <c r="AW209" s="556"/>
      <c r="AX209" s="556"/>
      <c r="AY209" s="556"/>
      <c r="AZ209" s="556"/>
      <c r="BA209" s="556"/>
      <c r="BB209" s="556"/>
      <c r="BC209" s="556"/>
      <c r="BD209" s="556"/>
      <c r="BE209" s="556"/>
      <c r="BF209" s="556"/>
      <c r="BG209" s="556"/>
      <c r="BH209" s="556"/>
      <c r="BI209" s="556"/>
      <c r="BJ209" s="556"/>
      <c r="BK209" s="556"/>
      <c r="BL209" s="556"/>
      <c r="BM209" s="556"/>
      <c r="BN209" s="556"/>
      <c r="BO209" s="556"/>
      <c r="BP209" s="556"/>
      <c r="BQ209" s="556"/>
      <c r="BR209" s="556"/>
      <c r="BS209" s="556"/>
      <c r="BT209" s="556"/>
      <c r="BU209" s="556"/>
      <c r="BV209" s="556"/>
      <c r="BW209" s="556"/>
      <c r="BX209" s="556"/>
      <c r="BY209" s="556"/>
      <c r="BZ209" s="556"/>
      <c r="CA209" s="556"/>
      <c r="CB209" s="556"/>
      <c r="CC209" s="556"/>
      <c r="CD209" s="556"/>
      <c r="CE209" s="556"/>
      <c r="CF209" s="556"/>
      <c r="CG209" s="556"/>
      <c r="CH209" s="556"/>
      <c r="CI209" s="556"/>
      <c r="CJ209" s="556"/>
      <c r="CK209" s="556"/>
      <c r="CL209" s="556"/>
      <c r="CM209" s="556"/>
      <c r="CN209" s="556"/>
      <c r="CO209" s="556"/>
      <c r="CP209" s="556"/>
      <c r="CQ209" s="556"/>
      <c r="CR209" s="556"/>
      <c r="CS209" s="556"/>
      <c r="CT209" s="556"/>
      <c r="CU209" s="556"/>
      <c r="CV209" s="556"/>
      <c r="CW209" s="556"/>
      <c r="CX209" s="556"/>
      <c r="CY209" s="556"/>
      <c r="CZ209" s="556"/>
      <c r="DA209" s="556"/>
      <c r="DB209" s="556"/>
      <c r="DC209" s="556"/>
      <c r="DD209" s="556"/>
      <c r="DE209" s="556"/>
      <c r="DF209" s="556"/>
      <c r="DG209" s="556"/>
      <c r="DH209" s="556"/>
      <c r="DI209" s="556"/>
      <c r="DJ209" s="556"/>
      <c r="DK209" s="556"/>
      <c r="DL209" s="556"/>
      <c r="DM209" s="556"/>
      <c r="DN209" s="556"/>
      <c r="DO209" s="556"/>
      <c r="DP209" s="556"/>
      <c r="DQ209" s="556"/>
      <c r="DR209" s="556"/>
      <c r="DS209" s="556"/>
      <c r="DT209" s="556"/>
      <c r="DU209" s="556"/>
      <c r="DV209" s="556"/>
      <c r="DW209" s="556"/>
      <c r="DX209" s="556"/>
      <c r="DY209" s="556"/>
      <c r="DZ209" s="556"/>
      <c r="EA209" s="556"/>
      <c r="EB209" s="556"/>
      <c r="EC209" s="556"/>
      <c r="ED209" s="556"/>
      <c r="EE209" s="556"/>
      <c r="EF209" s="556"/>
      <c r="EG209" s="556"/>
      <c r="EH209" s="556"/>
      <c r="EI209" s="556"/>
      <c r="EJ209" s="556"/>
      <c r="EK209" s="556"/>
      <c r="EL209" s="556"/>
      <c r="EM209" s="556"/>
      <c r="EN209" s="556"/>
      <c r="EO209" s="556"/>
      <c r="EP209" s="556"/>
      <c r="EQ209" s="556"/>
      <c r="ER209" s="556"/>
      <c r="ES209" s="556"/>
      <c r="ET209" s="556"/>
      <c r="EU209" s="556"/>
      <c r="EV209" s="556"/>
      <c r="EW209" s="556"/>
      <c r="EX209" s="556"/>
      <c r="EY209" s="556"/>
      <c r="EZ209" s="556"/>
      <c r="FA209" s="556"/>
      <c r="FB209" s="556"/>
      <c r="FC209" s="556"/>
      <c r="FD209" s="556"/>
      <c r="FE209" s="556"/>
      <c r="FF209" s="556"/>
      <c r="FG209" s="556"/>
      <c r="FH209" s="556"/>
      <c r="FI209" s="556"/>
      <c r="FJ209" s="556"/>
      <c r="FK209" s="556"/>
      <c r="FL209" s="556"/>
      <c r="FM209" s="556"/>
      <c r="FN209" s="556"/>
      <c r="FO209" s="556"/>
      <c r="FP209" s="556"/>
      <c r="FQ209" s="556"/>
      <c r="FR209" s="556"/>
      <c r="FS209" s="556"/>
      <c r="FT209" s="556"/>
      <c r="FU209" s="556"/>
      <c r="FV209" s="556"/>
      <c r="FW209" s="556"/>
      <c r="FX209" s="556"/>
      <c r="FY209" s="556"/>
      <c r="FZ209" s="556"/>
      <c r="GA209" s="556"/>
      <c r="GB209" s="556"/>
      <c r="GC209" s="556"/>
      <c r="GD209" s="556"/>
      <c r="GE209" s="556"/>
      <c r="GF209" s="556"/>
      <c r="GG209" s="556"/>
      <c r="GH209" s="556"/>
      <c r="GI209" s="556"/>
      <c r="GJ209" s="556"/>
      <c r="GK209" s="556"/>
      <c r="GL209" s="556"/>
      <c r="GM209" s="556"/>
      <c r="GN209" s="556"/>
      <c r="GO209" s="556"/>
      <c r="GP209" s="556"/>
      <c r="GQ209" s="556"/>
      <c r="GR209" s="556"/>
      <c r="GS209" s="556"/>
      <c r="GT209" s="556"/>
      <c r="GU209" s="556"/>
      <c r="GV209" s="556"/>
      <c r="GW209" s="556"/>
      <c r="GX209" s="556"/>
      <c r="GY209" s="556"/>
      <c r="GZ209" s="556"/>
      <c r="HA209" s="556"/>
      <c r="HB209" s="556"/>
      <c r="HC209" s="556"/>
      <c r="HD209" s="556"/>
      <c r="HE209" s="556"/>
      <c r="HF209" s="556"/>
      <c r="HG209" s="556"/>
      <c r="HH209" s="556"/>
      <c r="HI209" s="556"/>
      <c r="HJ209" s="556"/>
      <c r="HK209" s="556"/>
      <c r="HL209" s="556"/>
      <c r="HM209" s="556"/>
      <c r="HN209" s="556"/>
      <c r="HO209" s="556"/>
      <c r="HP209" s="556"/>
      <c r="HQ209" s="556"/>
      <c r="HR209" s="556"/>
      <c r="HS209" s="556"/>
      <c r="HT209" s="556"/>
      <c r="HU209" s="556"/>
      <c r="HV209" s="556"/>
      <c r="HW209" s="556"/>
      <c r="HX209" s="556"/>
      <c r="HY209" s="556"/>
      <c r="HZ209" s="556"/>
      <c r="IA209" s="556"/>
      <c r="IB209" s="556"/>
      <c r="IC209" s="556"/>
      <c r="ID209" s="556"/>
      <c r="IE209" s="556"/>
      <c r="IF209" s="556"/>
      <c r="IG209" s="556"/>
      <c r="IH209" s="556"/>
      <c r="II209" s="556"/>
      <c r="IJ209" s="556"/>
      <c r="IK209" s="556"/>
      <c r="IL209" s="556"/>
      <c r="IM209" s="556"/>
      <c r="IN209" s="556"/>
      <c r="IO209" s="556"/>
      <c r="IP209" s="556"/>
      <c r="IQ209" s="556"/>
      <c r="IR209" s="556"/>
      <c r="IS209" s="556"/>
      <c r="IT209" s="556"/>
      <c r="IU209" s="556"/>
      <c r="IV209" s="556"/>
      <c r="IW209" s="556"/>
      <c r="IX209" s="556"/>
    </row>
    <row r="210" spans="1:258" s="353" customFormat="1" x14ac:dyDescent="0.25">
      <c r="A210" s="156"/>
      <c r="B210" s="156"/>
      <c r="C210" s="156"/>
      <c r="D210" s="157"/>
      <c r="E210" s="158"/>
      <c r="F210" s="158"/>
      <c r="G210" s="158"/>
      <c r="H210" s="158"/>
      <c r="I210" s="158"/>
      <c r="J210" s="158"/>
      <c r="K210" s="158"/>
      <c r="L210" s="158"/>
      <c r="M210" s="158"/>
      <c r="N210" s="159"/>
      <c r="O210" s="160"/>
      <c r="P210" s="160"/>
      <c r="Q210" s="605"/>
      <c r="R210" s="154"/>
      <c r="S210" s="352"/>
      <c r="T210" s="352"/>
      <c r="U210" s="352"/>
      <c r="V210" s="352"/>
      <c r="W210" s="352"/>
      <c r="X210" s="352"/>
    </row>
    <row r="211" spans="1:258" s="353" customFormat="1" x14ac:dyDescent="0.25">
      <c r="A211" s="156"/>
      <c r="B211" s="156"/>
      <c r="C211" s="156"/>
      <c r="D211" s="157"/>
      <c r="E211" s="158"/>
      <c r="F211" s="158"/>
      <c r="G211" s="158"/>
      <c r="H211" s="158"/>
      <c r="I211" s="158"/>
      <c r="J211" s="158"/>
      <c r="K211" s="158"/>
      <c r="L211" s="158"/>
      <c r="M211" s="158"/>
      <c r="N211" s="159"/>
      <c r="O211" s="160"/>
      <c r="P211" s="160"/>
      <c r="Q211" s="605"/>
      <c r="R211" s="154"/>
      <c r="S211" s="352"/>
      <c r="T211" s="352"/>
      <c r="U211" s="352"/>
      <c r="V211" s="352"/>
      <c r="W211" s="352"/>
      <c r="X211" s="352"/>
    </row>
    <row r="212" spans="1:258" s="556" customFormat="1" x14ac:dyDescent="0.25">
      <c r="A212" s="156"/>
      <c r="B212" s="156"/>
      <c r="C212" s="156"/>
      <c r="D212" s="157"/>
      <c r="E212" s="158"/>
      <c r="F212" s="158"/>
      <c r="G212" s="158"/>
      <c r="H212" s="158"/>
      <c r="I212" s="158"/>
      <c r="J212" s="158"/>
      <c r="K212" s="158"/>
      <c r="L212" s="158"/>
      <c r="M212" s="158"/>
      <c r="N212" s="159"/>
      <c r="O212" s="160"/>
      <c r="P212" s="160"/>
      <c r="Q212" s="605"/>
      <c r="R212" s="154"/>
      <c r="S212" s="352"/>
      <c r="T212" s="352"/>
      <c r="U212" s="352"/>
      <c r="V212" s="352"/>
      <c r="W212" s="352"/>
      <c r="X212" s="352"/>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c r="CI212" s="353"/>
      <c r="CJ212" s="353"/>
      <c r="CK212" s="353"/>
      <c r="CL212" s="353"/>
      <c r="CM212" s="353"/>
      <c r="CN212" s="353"/>
      <c r="CO212" s="353"/>
      <c r="CP212" s="353"/>
      <c r="CQ212" s="353"/>
      <c r="CR212" s="353"/>
      <c r="CS212" s="353"/>
      <c r="CT212" s="353"/>
      <c r="CU212" s="353"/>
      <c r="CV212" s="353"/>
      <c r="CW212" s="353"/>
      <c r="CX212" s="353"/>
      <c r="CY212" s="353"/>
      <c r="CZ212" s="353"/>
      <c r="DA212" s="353"/>
      <c r="DB212" s="353"/>
      <c r="DC212" s="353"/>
      <c r="DD212" s="353"/>
      <c r="DE212" s="353"/>
      <c r="DF212" s="353"/>
      <c r="DG212" s="353"/>
      <c r="DH212" s="353"/>
      <c r="DI212" s="353"/>
      <c r="DJ212" s="353"/>
      <c r="DK212" s="353"/>
      <c r="DL212" s="353"/>
      <c r="DM212" s="353"/>
      <c r="DN212" s="353"/>
      <c r="DO212" s="353"/>
      <c r="DP212" s="353"/>
      <c r="DQ212" s="353"/>
      <c r="DR212" s="353"/>
      <c r="DS212" s="353"/>
      <c r="DT212" s="353"/>
      <c r="DU212" s="353"/>
      <c r="DV212" s="353"/>
      <c r="DW212" s="353"/>
      <c r="DX212" s="353"/>
      <c r="DY212" s="353"/>
      <c r="DZ212" s="353"/>
      <c r="EA212" s="353"/>
      <c r="EB212" s="353"/>
      <c r="EC212" s="353"/>
      <c r="ED212" s="353"/>
      <c r="EE212" s="353"/>
      <c r="EF212" s="353"/>
      <c r="EG212" s="353"/>
      <c r="EH212" s="353"/>
      <c r="EI212" s="353"/>
      <c r="EJ212" s="353"/>
      <c r="EK212" s="353"/>
      <c r="EL212" s="353"/>
      <c r="EM212" s="353"/>
      <c r="EN212" s="353"/>
      <c r="EO212" s="353"/>
      <c r="EP212" s="353"/>
      <c r="EQ212" s="353"/>
      <c r="ER212" s="353"/>
      <c r="ES212" s="353"/>
      <c r="ET212" s="353"/>
      <c r="EU212" s="353"/>
      <c r="EV212" s="353"/>
      <c r="EW212" s="353"/>
      <c r="EX212" s="353"/>
      <c r="EY212" s="353"/>
      <c r="EZ212" s="353"/>
      <c r="FA212" s="353"/>
      <c r="FB212" s="353"/>
      <c r="FC212" s="353"/>
      <c r="FD212" s="353"/>
      <c r="FE212" s="353"/>
      <c r="FF212" s="353"/>
      <c r="FG212" s="353"/>
      <c r="FH212" s="353"/>
      <c r="FI212" s="353"/>
      <c r="FJ212" s="353"/>
      <c r="FK212" s="353"/>
      <c r="FL212" s="353"/>
      <c r="FM212" s="353"/>
      <c r="FN212" s="353"/>
      <c r="FO212" s="353"/>
      <c r="FP212" s="353"/>
      <c r="FQ212" s="353"/>
      <c r="FR212" s="353"/>
      <c r="FS212" s="353"/>
      <c r="FT212" s="353"/>
      <c r="FU212" s="353"/>
      <c r="FV212" s="353"/>
      <c r="FW212" s="353"/>
      <c r="FX212" s="353"/>
      <c r="FY212" s="353"/>
      <c r="FZ212" s="353"/>
      <c r="GA212" s="353"/>
      <c r="GB212" s="353"/>
      <c r="GC212" s="353"/>
      <c r="GD212" s="353"/>
      <c r="GE212" s="353"/>
      <c r="GF212" s="353"/>
      <c r="GG212" s="353"/>
      <c r="GH212" s="353"/>
      <c r="GI212" s="353"/>
      <c r="GJ212" s="353"/>
      <c r="GK212" s="353"/>
      <c r="GL212" s="353"/>
      <c r="GM212" s="353"/>
      <c r="GN212" s="353"/>
      <c r="GO212" s="353"/>
      <c r="GP212" s="353"/>
      <c r="GQ212" s="353"/>
      <c r="GR212" s="353"/>
      <c r="GS212" s="353"/>
      <c r="GT212" s="353"/>
      <c r="GU212" s="353"/>
      <c r="GV212" s="353"/>
      <c r="GW212" s="353"/>
      <c r="GX212" s="353"/>
      <c r="GY212" s="353"/>
      <c r="GZ212" s="353"/>
      <c r="HA212" s="353"/>
      <c r="HB212" s="353"/>
      <c r="HC212" s="353"/>
      <c r="HD212" s="353"/>
      <c r="HE212" s="353"/>
      <c r="HF212" s="353"/>
      <c r="HG212" s="353"/>
      <c r="HH212" s="353"/>
      <c r="HI212" s="353"/>
      <c r="HJ212" s="353"/>
      <c r="HK212" s="353"/>
      <c r="HL212" s="353"/>
      <c r="HM212" s="353"/>
      <c r="HN212" s="353"/>
      <c r="HO212" s="353"/>
      <c r="HP212" s="353"/>
      <c r="HQ212" s="353"/>
      <c r="HR212" s="353"/>
      <c r="HS212" s="353"/>
      <c r="HT212" s="353"/>
      <c r="HU212" s="353"/>
      <c r="HV212" s="353"/>
      <c r="HW212" s="353"/>
      <c r="HX212" s="353"/>
      <c r="HY212" s="353"/>
      <c r="HZ212" s="353"/>
      <c r="IA212" s="353"/>
      <c r="IB212" s="353"/>
      <c r="IC212" s="353"/>
      <c r="ID212" s="353"/>
      <c r="IE212" s="353"/>
      <c r="IF212" s="353"/>
      <c r="IG212" s="353"/>
      <c r="IH212" s="353"/>
      <c r="II212" s="353"/>
      <c r="IJ212" s="353"/>
      <c r="IK212" s="353"/>
      <c r="IL212" s="353"/>
      <c r="IM212" s="353"/>
      <c r="IN212" s="353"/>
      <c r="IO212" s="353"/>
      <c r="IP212" s="353"/>
      <c r="IQ212" s="353"/>
      <c r="IR212" s="353"/>
      <c r="IS212" s="353"/>
      <c r="IT212" s="353"/>
      <c r="IU212" s="353"/>
      <c r="IV212" s="353"/>
      <c r="IW212" s="353"/>
      <c r="IX212" s="353"/>
    </row>
    <row r="213" spans="1:258" s="556" customFormat="1" x14ac:dyDescent="0.25">
      <c r="A213" s="156"/>
      <c r="B213" s="156"/>
      <c r="C213" s="156"/>
      <c r="D213" s="157"/>
      <c r="E213" s="158"/>
      <c r="F213" s="158"/>
      <c r="G213" s="158"/>
      <c r="H213" s="158"/>
      <c r="I213" s="158"/>
      <c r="J213" s="158"/>
      <c r="K213" s="158"/>
      <c r="L213" s="158"/>
      <c r="M213" s="158"/>
      <c r="N213" s="159"/>
      <c r="O213" s="160"/>
      <c r="P213" s="160"/>
      <c r="Q213" s="220"/>
      <c r="R213" s="329"/>
      <c r="S213" s="296"/>
      <c r="T213" s="296"/>
      <c r="U213" s="296"/>
      <c r="V213" s="296"/>
      <c r="W213" s="296"/>
      <c r="X213" s="296"/>
    </row>
    <row r="214" spans="1:258" s="556" customFormat="1" x14ac:dyDescent="0.25">
      <c r="A214" s="156"/>
      <c r="B214" s="156"/>
      <c r="C214" s="156"/>
      <c r="D214" s="157"/>
      <c r="E214" s="158"/>
      <c r="F214" s="158"/>
      <c r="G214" s="158"/>
      <c r="H214" s="158"/>
      <c r="I214" s="158"/>
      <c r="J214" s="158"/>
      <c r="K214" s="158"/>
      <c r="L214" s="158"/>
      <c r="M214" s="158"/>
      <c r="N214" s="159"/>
      <c r="O214" s="160"/>
      <c r="P214" s="160"/>
      <c r="Q214" s="220"/>
      <c r="R214" s="329"/>
      <c r="S214" s="296"/>
      <c r="T214" s="296"/>
      <c r="U214" s="296"/>
      <c r="V214" s="296"/>
      <c r="W214" s="296"/>
      <c r="X214" s="296"/>
    </row>
    <row r="215" spans="1:258" s="556" customFormat="1" x14ac:dyDescent="0.25">
      <c r="A215" s="156"/>
      <c r="B215" s="156"/>
      <c r="C215" s="156"/>
      <c r="D215" s="157"/>
      <c r="E215" s="158"/>
      <c r="F215" s="158"/>
      <c r="G215" s="158"/>
      <c r="H215" s="158"/>
      <c r="I215" s="158"/>
      <c r="J215" s="158"/>
      <c r="K215" s="158"/>
      <c r="L215" s="158"/>
      <c r="M215" s="158"/>
      <c r="N215" s="159"/>
      <c r="O215" s="160"/>
      <c r="P215" s="160"/>
      <c r="Q215" s="220"/>
      <c r="R215" s="329"/>
      <c r="S215" s="296"/>
      <c r="T215" s="296"/>
      <c r="U215" s="296"/>
      <c r="V215" s="296"/>
      <c r="W215" s="296"/>
      <c r="X215" s="296"/>
    </row>
    <row r="216" spans="1:258" s="556" customFormat="1" x14ac:dyDescent="0.25">
      <c r="A216" s="156"/>
      <c r="B216" s="156"/>
      <c r="C216" s="156"/>
      <c r="D216" s="157"/>
      <c r="E216" s="158"/>
      <c r="F216" s="158"/>
      <c r="G216" s="158"/>
      <c r="H216" s="158"/>
      <c r="I216" s="158"/>
      <c r="J216" s="158"/>
      <c r="K216" s="158"/>
      <c r="L216" s="158"/>
      <c r="M216" s="158"/>
      <c r="N216" s="159"/>
      <c r="O216" s="160"/>
      <c r="P216" s="160"/>
      <c r="Q216" s="604"/>
      <c r="R216" s="329"/>
      <c r="S216" s="296"/>
      <c r="T216" s="296"/>
      <c r="U216" s="296"/>
      <c r="V216" s="296"/>
      <c r="W216" s="296"/>
      <c r="X216" s="296"/>
    </row>
    <row r="217" spans="1:258" s="556" customFormat="1" x14ac:dyDescent="0.25">
      <c r="A217" s="156"/>
      <c r="B217" s="156"/>
      <c r="C217" s="156"/>
      <c r="D217" s="157"/>
      <c r="E217" s="158"/>
      <c r="F217" s="158"/>
      <c r="G217" s="158"/>
      <c r="H217" s="158"/>
      <c r="I217" s="158"/>
      <c r="J217" s="158"/>
      <c r="K217" s="158"/>
      <c r="L217" s="158"/>
      <c r="M217" s="158"/>
      <c r="N217" s="159"/>
      <c r="O217" s="160"/>
      <c r="P217" s="160"/>
      <c r="Q217" s="220"/>
      <c r="R217" s="329"/>
      <c r="S217" s="296"/>
      <c r="T217" s="296"/>
      <c r="U217" s="296"/>
      <c r="V217" s="296"/>
      <c r="W217" s="296"/>
      <c r="X217" s="296"/>
    </row>
    <row r="218" spans="1:258" s="556" customFormat="1" x14ac:dyDescent="0.25">
      <c r="A218" s="156"/>
      <c r="B218" s="156"/>
      <c r="C218" s="156"/>
      <c r="D218" s="157"/>
      <c r="E218" s="158"/>
      <c r="F218" s="158"/>
      <c r="G218" s="158"/>
      <c r="H218" s="158"/>
      <c r="I218" s="158"/>
      <c r="J218" s="158"/>
      <c r="K218" s="158"/>
      <c r="L218" s="158"/>
      <c r="M218" s="158"/>
      <c r="N218" s="159"/>
      <c r="O218" s="160"/>
      <c r="P218" s="160"/>
      <c r="Q218" s="604"/>
      <c r="R218" s="329"/>
      <c r="S218" s="296"/>
      <c r="T218" s="296"/>
      <c r="U218" s="296"/>
      <c r="V218" s="296"/>
      <c r="W218" s="296"/>
      <c r="X218" s="296"/>
    </row>
    <row r="219" spans="1:258" s="556" customFormat="1" x14ac:dyDescent="0.25">
      <c r="A219" s="156"/>
      <c r="B219" s="156"/>
      <c r="C219" s="156"/>
      <c r="D219" s="157"/>
      <c r="E219" s="158"/>
      <c r="F219" s="158"/>
      <c r="G219" s="158"/>
      <c r="H219" s="158"/>
      <c r="I219" s="158"/>
      <c r="J219" s="158"/>
      <c r="K219" s="158"/>
      <c r="L219" s="158"/>
      <c r="M219" s="158"/>
      <c r="N219" s="159"/>
      <c r="O219" s="160"/>
      <c r="P219" s="160"/>
      <c r="Q219" s="606"/>
      <c r="R219" s="329"/>
      <c r="S219" s="296"/>
      <c r="T219" s="296"/>
      <c r="U219" s="296"/>
      <c r="V219" s="296"/>
      <c r="W219" s="296"/>
      <c r="X219" s="296"/>
    </row>
    <row r="220" spans="1:258" x14ac:dyDescent="0.25">
      <c r="Q220" s="606"/>
      <c r="R220" s="329"/>
      <c r="S220" s="296"/>
      <c r="T220" s="296"/>
      <c r="U220" s="296"/>
      <c r="V220" s="296"/>
      <c r="W220" s="296"/>
      <c r="X220" s="296"/>
      <c r="Y220" s="556"/>
      <c r="Z220" s="556"/>
      <c r="AA220" s="556"/>
      <c r="AB220" s="556"/>
      <c r="AC220" s="556"/>
      <c r="AD220" s="556"/>
      <c r="AE220" s="556"/>
      <c r="AF220" s="556"/>
      <c r="AG220" s="556"/>
      <c r="AH220" s="556"/>
      <c r="AI220" s="556"/>
      <c r="AJ220" s="556"/>
      <c r="AK220" s="556"/>
      <c r="AL220" s="556"/>
      <c r="AM220" s="556"/>
      <c r="AN220" s="556"/>
      <c r="AO220" s="556"/>
      <c r="AP220" s="556"/>
      <c r="AQ220" s="556"/>
      <c r="AR220" s="556"/>
      <c r="AS220" s="556"/>
      <c r="AT220" s="556"/>
      <c r="AU220" s="556"/>
      <c r="AV220" s="556"/>
      <c r="AW220" s="556"/>
      <c r="AX220" s="556"/>
      <c r="AY220" s="556"/>
      <c r="AZ220" s="556"/>
      <c r="BA220" s="556"/>
      <c r="BB220" s="556"/>
      <c r="BC220" s="556"/>
      <c r="BD220" s="556"/>
      <c r="BE220" s="556"/>
      <c r="BF220" s="556"/>
      <c r="BG220" s="556"/>
      <c r="BH220" s="556"/>
      <c r="BI220" s="556"/>
      <c r="BJ220" s="556"/>
      <c r="BK220" s="556"/>
      <c r="BL220" s="556"/>
      <c r="BM220" s="556"/>
      <c r="BN220" s="556"/>
      <c r="BO220" s="556"/>
      <c r="BP220" s="556"/>
      <c r="BQ220" s="556"/>
      <c r="BR220" s="556"/>
      <c r="BS220" s="556"/>
      <c r="BT220" s="556"/>
      <c r="BU220" s="556"/>
      <c r="BV220" s="556"/>
      <c r="BW220" s="556"/>
      <c r="BX220" s="556"/>
      <c r="BY220" s="556"/>
      <c r="BZ220" s="556"/>
      <c r="CA220" s="556"/>
      <c r="CB220" s="556"/>
      <c r="CC220" s="556"/>
      <c r="CD220" s="556"/>
      <c r="CE220" s="556"/>
      <c r="CF220" s="556"/>
      <c r="CG220" s="556"/>
      <c r="CH220" s="556"/>
      <c r="CI220" s="556"/>
      <c r="CJ220" s="556"/>
      <c r="CK220" s="556"/>
      <c r="CL220" s="556"/>
      <c r="CM220" s="556"/>
      <c r="CN220" s="556"/>
      <c r="CO220" s="556"/>
      <c r="CP220" s="556"/>
      <c r="CQ220" s="556"/>
      <c r="CR220" s="556"/>
      <c r="CS220" s="556"/>
      <c r="CT220" s="556"/>
      <c r="CU220" s="556"/>
      <c r="CV220" s="556"/>
      <c r="CW220" s="556"/>
      <c r="CX220" s="556"/>
      <c r="CY220" s="556"/>
      <c r="CZ220" s="556"/>
      <c r="DA220" s="556"/>
      <c r="DB220" s="556"/>
      <c r="DC220" s="556"/>
      <c r="DD220" s="556"/>
      <c r="DE220" s="556"/>
      <c r="DF220" s="556"/>
      <c r="DG220" s="556"/>
      <c r="DH220" s="556"/>
      <c r="DI220" s="556"/>
      <c r="DJ220" s="556"/>
      <c r="DK220" s="556"/>
      <c r="DL220" s="556"/>
      <c r="DM220" s="556"/>
      <c r="DN220" s="556"/>
      <c r="DO220" s="556"/>
      <c r="DP220" s="556"/>
      <c r="DQ220" s="556"/>
      <c r="DR220" s="556"/>
      <c r="DS220" s="556"/>
      <c r="DT220" s="556"/>
      <c r="DU220" s="556"/>
      <c r="DV220" s="556"/>
      <c r="DW220" s="556"/>
      <c r="DX220" s="556"/>
      <c r="DY220" s="556"/>
      <c r="DZ220" s="556"/>
      <c r="EA220" s="556"/>
      <c r="EB220" s="556"/>
      <c r="EC220" s="556"/>
      <c r="ED220" s="556"/>
      <c r="EE220" s="556"/>
      <c r="EF220" s="556"/>
      <c r="EG220" s="556"/>
      <c r="EH220" s="556"/>
      <c r="EI220" s="556"/>
      <c r="EJ220" s="556"/>
      <c r="EK220" s="556"/>
      <c r="EL220" s="556"/>
      <c r="EM220" s="556"/>
      <c r="EN220" s="556"/>
      <c r="EO220" s="556"/>
      <c r="EP220" s="556"/>
      <c r="EQ220" s="556"/>
      <c r="ER220" s="556"/>
      <c r="ES220" s="556"/>
      <c r="ET220" s="556"/>
      <c r="EU220" s="556"/>
      <c r="EV220" s="556"/>
      <c r="EW220" s="556"/>
      <c r="EX220" s="556"/>
      <c r="EY220" s="556"/>
      <c r="EZ220" s="556"/>
      <c r="FA220" s="556"/>
      <c r="FB220" s="556"/>
      <c r="FC220" s="556"/>
      <c r="FD220" s="556"/>
      <c r="FE220" s="556"/>
      <c r="FF220" s="556"/>
      <c r="FG220" s="556"/>
      <c r="FH220" s="556"/>
      <c r="FI220" s="556"/>
      <c r="FJ220" s="556"/>
      <c r="FK220" s="556"/>
      <c r="FL220" s="556"/>
      <c r="FM220" s="556"/>
      <c r="FN220" s="556"/>
      <c r="FO220" s="556"/>
      <c r="FP220" s="556"/>
      <c r="FQ220" s="556"/>
      <c r="FR220" s="556"/>
      <c r="FS220" s="556"/>
      <c r="FT220" s="556"/>
      <c r="FU220" s="556"/>
      <c r="FV220" s="556"/>
      <c r="FW220" s="556"/>
      <c r="FX220" s="556"/>
      <c r="FY220" s="556"/>
      <c r="FZ220" s="556"/>
      <c r="GA220" s="556"/>
      <c r="GB220" s="556"/>
      <c r="GC220" s="556"/>
      <c r="GD220" s="556"/>
      <c r="GE220" s="556"/>
      <c r="GF220" s="556"/>
      <c r="GG220" s="556"/>
      <c r="GH220" s="556"/>
      <c r="GI220" s="556"/>
      <c r="GJ220" s="556"/>
      <c r="GK220" s="556"/>
      <c r="GL220" s="556"/>
      <c r="GM220" s="556"/>
      <c r="GN220" s="556"/>
      <c r="GO220" s="556"/>
      <c r="GP220" s="556"/>
      <c r="GQ220" s="556"/>
      <c r="GR220" s="556"/>
      <c r="GS220" s="556"/>
      <c r="GT220" s="556"/>
      <c r="GU220" s="556"/>
      <c r="GV220" s="556"/>
      <c r="GW220" s="556"/>
      <c r="GX220" s="556"/>
      <c r="GY220" s="556"/>
      <c r="GZ220" s="556"/>
      <c r="HA220" s="556"/>
      <c r="HB220" s="556"/>
      <c r="HC220" s="556"/>
      <c r="HD220" s="556"/>
      <c r="HE220" s="556"/>
      <c r="HF220" s="556"/>
      <c r="HG220" s="556"/>
      <c r="HH220" s="556"/>
      <c r="HI220" s="556"/>
      <c r="HJ220" s="556"/>
      <c r="HK220" s="556"/>
      <c r="HL220" s="556"/>
      <c r="HM220" s="556"/>
      <c r="HN220" s="556"/>
      <c r="HO220" s="556"/>
      <c r="HP220" s="556"/>
      <c r="HQ220" s="556"/>
      <c r="HR220" s="556"/>
      <c r="HS220" s="556"/>
      <c r="HT220" s="556"/>
      <c r="HU220" s="556"/>
      <c r="HV220" s="556"/>
      <c r="HW220" s="556"/>
      <c r="HX220" s="556"/>
      <c r="HY220" s="556"/>
      <c r="HZ220" s="556"/>
      <c r="IA220" s="556"/>
      <c r="IB220" s="556"/>
      <c r="IC220" s="556"/>
      <c r="ID220" s="556"/>
      <c r="IE220" s="556"/>
      <c r="IF220" s="556"/>
      <c r="IG220" s="556"/>
      <c r="IH220" s="556"/>
      <c r="II220" s="556"/>
      <c r="IJ220" s="556"/>
      <c r="IK220" s="556"/>
      <c r="IL220" s="556"/>
      <c r="IM220" s="556"/>
      <c r="IN220" s="556"/>
      <c r="IO220" s="556"/>
      <c r="IP220" s="556"/>
      <c r="IQ220" s="556"/>
      <c r="IR220" s="556"/>
      <c r="IS220" s="556"/>
      <c r="IT220" s="556"/>
      <c r="IU220" s="556"/>
      <c r="IV220" s="556"/>
      <c r="IW220" s="556"/>
      <c r="IX220" s="556"/>
    </row>
    <row r="221" spans="1:258" s="556" customFormat="1" x14ac:dyDescent="0.25">
      <c r="A221" s="156"/>
      <c r="B221" s="156"/>
      <c r="C221" s="156"/>
      <c r="D221" s="157"/>
      <c r="E221" s="158"/>
      <c r="F221" s="158"/>
      <c r="G221" s="158"/>
      <c r="H221" s="158"/>
      <c r="I221" s="158"/>
      <c r="J221" s="158"/>
      <c r="K221" s="158"/>
      <c r="L221" s="158"/>
      <c r="M221" s="158"/>
      <c r="N221" s="159"/>
      <c r="O221" s="160"/>
      <c r="P221" s="160"/>
      <c r="Q221" s="602"/>
      <c r="R221" s="154"/>
      <c r="S221" s="161"/>
      <c r="T221" s="161"/>
      <c r="U221" s="161"/>
      <c r="V221" s="161"/>
      <c r="W221" s="161"/>
      <c r="X221" s="161"/>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c r="CD221" s="156"/>
      <c r="CE221" s="156"/>
      <c r="CF221" s="156"/>
      <c r="CG221" s="156"/>
      <c r="CH221" s="156"/>
      <c r="CI221" s="156"/>
      <c r="CJ221" s="156"/>
      <c r="CK221" s="156"/>
      <c r="CL221" s="156"/>
      <c r="CM221" s="156"/>
      <c r="CN221" s="156"/>
      <c r="CO221" s="156"/>
      <c r="CP221" s="156"/>
      <c r="CQ221" s="156"/>
      <c r="CR221" s="156"/>
      <c r="CS221" s="156"/>
      <c r="CT221" s="156"/>
      <c r="CU221" s="156"/>
      <c r="CV221" s="156"/>
      <c r="CW221" s="156"/>
      <c r="CX221" s="156"/>
      <c r="CY221" s="156"/>
      <c r="CZ221" s="156"/>
      <c r="DA221" s="156"/>
      <c r="DB221" s="156"/>
      <c r="DC221" s="156"/>
      <c r="DD221" s="156"/>
      <c r="DE221" s="156"/>
      <c r="DF221" s="156"/>
      <c r="DG221" s="156"/>
      <c r="DH221" s="156"/>
      <c r="DI221" s="156"/>
      <c r="DJ221" s="156"/>
      <c r="DK221" s="156"/>
      <c r="DL221" s="156"/>
      <c r="DM221" s="156"/>
      <c r="DN221" s="156"/>
      <c r="DO221" s="156"/>
      <c r="DP221" s="156"/>
      <c r="DQ221" s="156"/>
      <c r="DR221" s="156"/>
      <c r="DS221" s="156"/>
      <c r="DT221" s="156"/>
      <c r="DU221" s="156"/>
      <c r="DV221" s="156"/>
      <c r="DW221" s="156"/>
      <c r="DX221" s="156"/>
      <c r="DY221" s="156"/>
      <c r="DZ221" s="156"/>
      <c r="EA221" s="156"/>
      <c r="EB221" s="156"/>
      <c r="EC221" s="156"/>
      <c r="ED221" s="156"/>
      <c r="EE221" s="156"/>
      <c r="EF221" s="156"/>
      <c r="EG221" s="156"/>
      <c r="EH221" s="156"/>
      <c r="EI221" s="156"/>
      <c r="EJ221" s="156"/>
      <c r="EK221" s="156"/>
      <c r="EL221" s="156"/>
      <c r="EM221" s="156"/>
      <c r="EN221" s="156"/>
      <c r="EO221" s="156"/>
      <c r="EP221" s="156"/>
      <c r="EQ221" s="156"/>
      <c r="ER221" s="156"/>
      <c r="ES221" s="156"/>
      <c r="ET221" s="156"/>
      <c r="EU221" s="156"/>
      <c r="EV221" s="156"/>
      <c r="EW221" s="156"/>
      <c r="EX221" s="156"/>
      <c r="EY221" s="156"/>
      <c r="EZ221" s="156"/>
      <c r="FA221" s="156"/>
      <c r="FB221" s="156"/>
      <c r="FC221" s="156"/>
      <c r="FD221" s="156"/>
      <c r="FE221" s="156"/>
      <c r="FF221" s="156"/>
      <c r="FG221" s="156"/>
      <c r="FH221" s="156"/>
      <c r="FI221" s="156"/>
      <c r="FJ221" s="156"/>
      <c r="FK221" s="156"/>
      <c r="FL221" s="156"/>
      <c r="FM221" s="156"/>
      <c r="FN221" s="156"/>
      <c r="FO221" s="156"/>
      <c r="FP221" s="156"/>
      <c r="FQ221" s="156"/>
      <c r="FR221" s="156"/>
      <c r="FS221" s="156"/>
      <c r="FT221" s="156"/>
      <c r="FU221" s="156"/>
      <c r="FV221" s="156"/>
      <c r="FW221" s="156"/>
      <c r="FX221" s="156"/>
      <c r="FY221" s="156"/>
      <c r="FZ221" s="156"/>
      <c r="GA221" s="156"/>
      <c r="GB221" s="156"/>
      <c r="GC221" s="156"/>
      <c r="GD221" s="156"/>
      <c r="GE221" s="156"/>
      <c r="GF221" s="156"/>
      <c r="GG221" s="156"/>
      <c r="GH221" s="156"/>
      <c r="GI221" s="156"/>
      <c r="GJ221" s="156"/>
      <c r="GK221" s="156"/>
      <c r="GL221" s="156"/>
      <c r="GM221" s="156"/>
      <c r="GN221" s="156"/>
      <c r="GO221" s="156"/>
      <c r="GP221" s="156"/>
      <c r="GQ221" s="156"/>
      <c r="GR221" s="156"/>
      <c r="GS221" s="156"/>
      <c r="GT221" s="156"/>
      <c r="GU221" s="156"/>
      <c r="GV221" s="156"/>
      <c r="GW221" s="156"/>
      <c r="GX221" s="156"/>
      <c r="GY221" s="156"/>
      <c r="GZ221" s="156"/>
      <c r="HA221" s="156"/>
      <c r="HB221" s="156"/>
      <c r="HC221" s="156"/>
      <c r="HD221" s="156"/>
      <c r="HE221" s="156"/>
      <c r="HF221" s="156"/>
      <c r="HG221" s="156"/>
      <c r="HH221" s="156"/>
      <c r="HI221" s="156"/>
      <c r="HJ221" s="156"/>
      <c r="HK221" s="156"/>
      <c r="HL221" s="156"/>
      <c r="HM221" s="156"/>
      <c r="HN221" s="156"/>
      <c r="HO221" s="156"/>
      <c r="HP221" s="156"/>
      <c r="HQ221" s="156"/>
      <c r="HR221" s="156"/>
      <c r="HS221" s="156"/>
      <c r="HT221" s="156"/>
      <c r="HU221" s="156"/>
      <c r="HV221" s="156"/>
      <c r="HW221" s="156"/>
      <c r="HX221" s="156"/>
      <c r="HY221" s="156"/>
      <c r="HZ221" s="156"/>
      <c r="IA221" s="156"/>
      <c r="IB221" s="156"/>
      <c r="IC221" s="156"/>
      <c r="ID221" s="156"/>
      <c r="IE221" s="156"/>
      <c r="IF221" s="156"/>
      <c r="IG221" s="156"/>
      <c r="IH221" s="156"/>
      <c r="II221" s="156"/>
      <c r="IJ221" s="156"/>
      <c r="IK221" s="156"/>
      <c r="IL221" s="156"/>
      <c r="IM221" s="156"/>
      <c r="IN221" s="156"/>
      <c r="IO221" s="156"/>
      <c r="IP221" s="156"/>
      <c r="IQ221" s="156"/>
      <c r="IR221" s="156"/>
      <c r="IS221" s="156"/>
      <c r="IT221" s="156"/>
      <c r="IU221" s="156"/>
      <c r="IV221" s="156"/>
      <c r="IW221" s="156"/>
      <c r="IX221" s="156"/>
    </row>
    <row r="222" spans="1:258" x14ac:dyDescent="0.25">
      <c r="Q222" s="607"/>
      <c r="R222" s="329"/>
      <c r="S222" s="296"/>
      <c r="T222" s="296"/>
      <c r="U222" s="296"/>
      <c r="V222" s="296"/>
      <c r="W222" s="296"/>
      <c r="X222" s="296"/>
      <c r="Y222" s="556"/>
      <c r="Z222" s="556"/>
      <c r="AA222" s="556"/>
      <c r="AB222" s="556"/>
      <c r="AC222" s="556"/>
      <c r="AD222" s="556"/>
      <c r="AE222" s="556"/>
      <c r="AF222" s="556"/>
      <c r="AG222" s="556"/>
      <c r="AH222" s="556"/>
      <c r="AI222" s="556"/>
      <c r="AJ222" s="556"/>
      <c r="AK222" s="556"/>
      <c r="AL222" s="556"/>
      <c r="AM222" s="556"/>
      <c r="AN222" s="556"/>
      <c r="AO222" s="556"/>
      <c r="AP222" s="556"/>
      <c r="AQ222" s="556"/>
      <c r="AR222" s="556"/>
      <c r="AS222" s="556"/>
      <c r="AT222" s="556"/>
      <c r="AU222" s="556"/>
      <c r="AV222" s="556"/>
      <c r="AW222" s="556"/>
      <c r="AX222" s="556"/>
      <c r="AY222" s="556"/>
      <c r="AZ222" s="556"/>
      <c r="BA222" s="556"/>
      <c r="BB222" s="556"/>
      <c r="BC222" s="556"/>
      <c r="BD222" s="556"/>
      <c r="BE222" s="556"/>
      <c r="BF222" s="556"/>
      <c r="BG222" s="556"/>
      <c r="BH222" s="556"/>
      <c r="BI222" s="556"/>
      <c r="BJ222" s="556"/>
      <c r="BK222" s="556"/>
      <c r="BL222" s="556"/>
      <c r="BM222" s="556"/>
      <c r="BN222" s="556"/>
      <c r="BO222" s="556"/>
      <c r="BP222" s="556"/>
      <c r="BQ222" s="556"/>
      <c r="BR222" s="556"/>
      <c r="BS222" s="556"/>
      <c r="BT222" s="556"/>
      <c r="BU222" s="556"/>
      <c r="BV222" s="556"/>
      <c r="BW222" s="556"/>
      <c r="BX222" s="556"/>
      <c r="BY222" s="556"/>
      <c r="BZ222" s="556"/>
      <c r="CA222" s="556"/>
      <c r="CB222" s="556"/>
      <c r="CC222" s="556"/>
      <c r="CD222" s="556"/>
      <c r="CE222" s="556"/>
      <c r="CF222" s="556"/>
      <c r="CG222" s="556"/>
      <c r="CH222" s="556"/>
      <c r="CI222" s="556"/>
      <c r="CJ222" s="556"/>
      <c r="CK222" s="556"/>
      <c r="CL222" s="556"/>
      <c r="CM222" s="556"/>
      <c r="CN222" s="556"/>
      <c r="CO222" s="556"/>
      <c r="CP222" s="556"/>
      <c r="CQ222" s="556"/>
      <c r="CR222" s="556"/>
      <c r="CS222" s="556"/>
      <c r="CT222" s="556"/>
      <c r="CU222" s="556"/>
      <c r="CV222" s="556"/>
      <c r="CW222" s="556"/>
      <c r="CX222" s="556"/>
      <c r="CY222" s="556"/>
      <c r="CZ222" s="556"/>
      <c r="DA222" s="556"/>
      <c r="DB222" s="556"/>
      <c r="DC222" s="556"/>
      <c r="DD222" s="556"/>
      <c r="DE222" s="556"/>
      <c r="DF222" s="556"/>
      <c r="DG222" s="556"/>
      <c r="DH222" s="556"/>
      <c r="DI222" s="556"/>
      <c r="DJ222" s="556"/>
      <c r="DK222" s="556"/>
      <c r="DL222" s="556"/>
      <c r="DM222" s="556"/>
      <c r="DN222" s="556"/>
      <c r="DO222" s="556"/>
      <c r="DP222" s="556"/>
      <c r="DQ222" s="556"/>
      <c r="DR222" s="556"/>
      <c r="DS222" s="556"/>
      <c r="DT222" s="556"/>
      <c r="DU222" s="556"/>
      <c r="DV222" s="556"/>
      <c r="DW222" s="556"/>
      <c r="DX222" s="556"/>
      <c r="DY222" s="556"/>
      <c r="DZ222" s="556"/>
      <c r="EA222" s="556"/>
      <c r="EB222" s="556"/>
      <c r="EC222" s="556"/>
      <c r="ED222" s="556"/>
      <c r="EE222" s="556"/>
      <c r="EF222" s="556"/>
      <c r="EG222" s="556"/>
      <c r="EH222" s="556"/>
      <c r="EI222" s="556"/>
      <c r="EJ222" s="556"/>
      <c r="EK222" s="556"/>
      <c r="EL222" s="556"/>
      <c r="EM222" s="556"/>
      <c r="EN222" s="556"/>
      <c r="EO222" s="556"/>
      <c r="EP222" s="556"/>
      <c r="EQ222" s="556"/>
      <c r="ER222" s="556"/>
      <c r="ES222" s="556"/>
      <c r="ET222" s="556"/>
      <c r="EU222" s="556"/>
      <c r="EV222" s="556"/>
      <c r="EW222" s="556"/>
      <c r="EX222" s="556"/>
      <c r="EY222" s="556"/>
      <c r="EZ222" s="556"/>
      <c r="FA222" s="556"/>
      <c r="FB222" s="556"/>
      <c r="FC222" s="556"/>
      <c r="FD222" s="556"/>
      <c r="FE222" s="556"/>
      <c r="FF222" s="556"/>
      <c r="FG222" s="556"/>
      <c r="FH222" s="556"/>
      <c r="FI222" s="556"/>
      <c r="FJ222" s="556"/>
      <c r="FK222" s="556"/>
      <c r="FL222" s="556"/>
      <c r="FM222" s="556"/>
      <c r="FN222" s="556"/>
      <c r="FO222" s="556"/>
      <c r="FP222" s="556"/>
      <c r="FQ222" s="556"/>
      <c r="FR222" s="556"/>
      <c r="FS222" s="556"/>
      <c r="FT222" s="556"/>
      <c r="FU222" s="556"/>
      <c r="FV222" s="556"/>
      <c r="FW222" s="556"/>
      <c r="FX222" s="556"/>
      <c r="FY222" s="556"/>
      <c r="FZ222" s="556"/>
      <c r="GA222" s="556"/>
      <c r="GB222" s="556"/>
      <c r="GC222" s="556"/>
      <c r="GD222" s="556"/>
      <c r="GE222" s="556"/>
      <c r="GF222" s="556"/>
      <c r="GG222" s="556"/>
      <c r="GH222" s="556"/>
      <c r="GI222" s="556"/>
      <c r="GJ222" s="556"/>
      <c r="GK222" s="556"/>
      <c r="GL222" s="556"/>
      <c r="GM222" s="556"/>
      <c r="GN222" s="556"/>
      <c r="GO222" s="556"/>
      <c r="GP222" s="556"/>
      <c r="GQ222" s="556"/>
      <c r="GR222" s="556"/>
      <c r="GS222" s="556"/>
      <c r="GT222" s="556"/>
      <c r="GU222" s="556"/>
      <c r="GV222" s="556"/>
      <c r="GW222" s="556"/>
      <c r="GX222" s="556"/>
      <c r="GY222" s="556"/>
      <c r="GZ222" s="556"/>
      <c r="HA222" s="556"/>
      <c r="HB222" s="556"/>
      <c r="HC222" s="556"/>
      <c r="HD222" s="556"/>
      <c r="HE222" s="556"/>
      <c r="HF222" s="556"/>
      <c r="HG222" s="556"/>
      <c r="HH222" s="556"/>
      <c r="HI222" s="556"/>
      <c r="HJ222" s="556"/>
      <c r="HK222" s="556"/>
      <c r="HL222" s="556"/>
      <c r="HM222" s="556"/>
      <c r="HN222" s="556"/>
      <c r="HO222" s="556"/>
      <c r="HP222" s="556"/>
      <c r="HQ222" s="556"/>
      <c r="HR222" s="556"/>
      <c r="HS222" s="556"/>
      <c r="HT222" s="556"/>
      <c r="HU222" s="556"/>
      <c r="HV222" s="556"/>
      <c r="HW222" s="556"/>
      <c r="HX222" s="556"/>
      <c r="HY222" s="556"/>
      <c r="HZ222" s="556"/>
      <c r="IA222" s="556"/>
      <c r="IB222" s="556"/>
      <c r="IC222" s="556"/>
      <c r="ID222" s="556"/>
      <c r="IE222" s="556"/>
      <c r="IF222" s="556"/>
      <c r="IG222" s="556"/>
      <c r="IH222" s="556"/>
      <c r="II222" s="556"/>
      <c r="IJ222" s="556"/>
      <c r="IK222" s="556"/>
      <c r="IL222" s="556"/>
      <c r="IM222" s="556"/>
      <c r="IN222" s="556"/>
      <c r="IO222" s="556"/>
      <c r="IP222" s="556"/>
      <c r="IQ222" s="556"/>
      <c r="IR222" s="556"/>
      <c r="IS222" s="556"/>
      <c r="IT222" s="556"/>
      <c r="IU222" s="556"/>
      <c r="IV222" s="556"/>
      <c r="IW222" s="556"/>
      <c r="IX222" s="556"/>
    </row>
    <row r="223" spans="1:258" x14ac:dyDescent="0.25">
      <c r="Q223" s="602"/>
    </row>
    <row r="224" spans="1:258" x14ac:dyDescent="0.25">
      <c r="Q224" s="602"/>
    </row>
    <row r="225" spans="1:258" x14ac:dyDescent="0.25">
      <c r="Q225" s="602"/>
    </row>
    <row r="226" spans="1:258" x14ac:dyDescent="0.25">
      <c r="Q226" s="602"/>
    </row>
    <row r="227" spans="1:258" s="556" customFormat="1" x14ac:dyDescent="0.25">
      <c r="A227" s="156"/>
      <c r="B227" s="156"/>
      <c r="C227" s="156"/>
      <c r="D227" s="157"/>
      <c r="E227" s="158"/>
      <c r="F227" s="158"/>
      <c r="G227" s="158"/>
      <c r="H227" s="158"/>
      <c r="I227" s="158"/>
      <c r="J227" s="158"/>
      <c r="K227" s="158"/>
      <c r="L227" s="158"/>
      <c r="M227" s="158"/>
      <c r="N227" s="159"/>
      <c r="O227" s="160"/>
      <c r="P227" s="160"/>
      <c r="Q227" s="602"/>
      <c r="R227" s="154"/>
      <c r="S227" s="161"/>
      <c r="T227" s="161"/>
      <c r="U227" s="161"/>
      <c r="V227" s="161"/>
      <c r="W227" s="161"/>
      <c r="X227" s="161"/>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c r="CD227" s="156"/>
      <c r="CE227" s="156"/>
      <c r="CF227" s="156"/>
      <c r="CG227" s="156"/>
      <c r="CH227" s="156"/>
      <c r="CI227" s="156"/>
      <c r="CJ227" s="156"/>
      <c r="CK227" s="156"/>
      <c r="CL227" s="156"/>
      <c r="CM227" s="156"/>
      <c r="CN227" s="156"/>
      <c r="CO227" s="156"/>
      <c r="CP227" s="156"/>
      <c r="CQ227" s="156"/>
      <c r="CR227" s="156"/>
      <c r="CS227" s="156"/>
      <c r="CT227" s="156"/>
      <c r="CU227" s="156"/>
      <c r="CV227" s="156"/>
      <c r="CW227" s="156"/>
      <c r="CX227" s="156"/>
      <c r="CY227" s="156"/>
      <c r="CZ227" s="156"/>
      <c r="DA227" s="156"/>
      <c r="DB227" s="156"/>
      <c r="DC227" s="156"/>
      <c r="DD227" s="156"/>
      <c r="DE227" s="156"/>
      <c r="DF227" s="156"/>
      <c r="DG227" s="156"/>
      <c r="DH227" s="156"/>
      <c r="DI227" s="156"/>
      <c r="DJ227" s="156"/>
      <c r="DK227" s="156"/>
      <c r="DL227" s="156"/>
      <c r="DM227" s="156"/>
      <c r="DN227" s="156"/>
      <c r="DO227" s="156"/>
      <c r="DP227" s="156"/>
      <c r="DQ227" s="156"/>
      <c r="DR227" s="156"/>
      <c r="DS227" s="156"/>
      <c r="DT227" s="156"/>
      <c r="DU227" s="156"/>
      <c r="DV227" s="156"/>
      <c r="DW227" s="156"/>
      <c r="DX227" s="156"/>
      <c r="DY227" s="156"/>
      <c r="DZ227" s="156"/>
      <c r="EA227" s="156"/>
      <c r="EB227" s="156"/>
      <c r="EC227" s="156"/>
      <c r="ED227" s="156"/>
      <c r="EE227" s="156"/>
      <c r="EF227" s="156"/>
      <c r="EG227" s="156"/>
      <c r="EH227" s="156"/>
      <c r="EI227" s="156"/>
      <c r="EJ227" s="156"/>
      <c r="EK227" s="156"/>
      <c r="EL227" s="156"/>
      <c r="EM227" s="156"/>
      <c r="EN227" s="156"/>
      <c r="EO227" s="156"/>
      <c r="EP227" s="156"/>
      <c r="EQ227" s="156"/>
      <c r="ER227" s="156"/>
      <c r="ES227" s="156"/>
      <c r="ET227" s="156"/>
      <c r="EU227" s="156"/>
      <c r="EV227" s="156"/>
      <c r="EW227" s="156"/>
      <c r="EX227" s="156"/>
      <c r="EY227" s="156"/>
      <c r="EZ227" s="156"/>
      <c r="FA227" s="156"/>
      <c r="FB227" s="156"/>
      <c r="FC227" s="156"/>
      <c r="FD227" s="156"/>
      <c r="FE227" s="156"/>
      <c r="FF227" s="156"/>
      <c r="FG227" s="156"/>
      <c r="FH227" s="156"/>
      <c r="FI227" s="156"/>
      <c r="FJ227" s="156"/>
      <c r="FK227" s="156"/>
      <c r="FL227" s="156"/>
      <c r="FM227" s="156"/>
      <c r="FN227" s="156"/>
      <c r="FO227" s="156"/>
      <c r="FP227" s="156"/>
      <c r="FQ227" s="156"/>
      <c r="FR227" s="156"/>
      <c r="FS227" s="156"/>
      <c r="FT227" s="156"/>
      <c r="FU227" s="156"/>
      <c r="FV227" s="156"/>
      <c r="FW227" s="156"/>
      <c r="FX227" s="156"/>
      <c r="FY227" s="156"/>
      <c r="FZ227" s="156"/>
      <c r="GA227" s="156"/>
      <c r="GB227" s="156"/>
      <c r="GC227" s="156"/>
      <c r="GD227" s="156"/>
      <c r="GE227" s="156"/>
      <c r="GF227" s="156"/>
      <c r="GG227" s="156"/>
      <c r="GH227" s="156"/>
      <c r="GI227" s="156"/>
      <c r="GJ227" s="156"/>
      <c r="GK227" s="156"/>
      <c r="GL227" s="156"/>
      <c r="GM227" s="156"/>
      <c r="GN227" s="156"/>
      <c r="GO227" s="156"/>
      <c r="GP227" s="156"/>
      <c r="GQ227" s="156"/>
      <c r="GR227" s="156"/>
      <c r="GS227" s="156"/>
      <c r="GT227" s="156"/>
      <c r="GU227" s="156"/>
      <c r="GV227" s="156"/>
      <c r="GW227" s="156"/>
      <c r="GX227" s="156"/>
      <c r="GY227" s="156"/>
      <c r="GZ227" s="156"/>
      <c r="HA227" s="156"/>
      <c r="HB227" s="156"/>
      <c r="HC227" s="156"/>
      <c r="HD227" s="156"/>
      <c r="HE227" s="156"/>
      <c r="HF227" s="156"/>
      <c r="HG227" s="156"/>
      <c r="HH227" s="156"/>
      <c r="HI227" s="156"/>
      <c r="HJ227" s="156"/>
      <c r="HK227" s="156"/>
      <c r="HL227" s="156"/>
      <c r="HM227" s="156"/>
      <c r="HN227" s="156"/>
      <c r="HO227" s="156"/>
      <c r="HP227" s="156"/>
      <c r="HQ227" s="156"/>
      <c r="HR227" s="156"/>
      <c r="HS227" s="156"/>
      <c r="HT227" s="156"/>
      <c r="HU227" s="156"/>
      <c r="HV227" s="156"/>
      <c r="HW227" s="156"/>
      <c r="HX227" s="156"/>
      <c r="HY227" s="156"/>
      <c r="HZ227" s="156"/>
      <c r="IA227" s="156"/>
      <c r="IB227" s="156"/>
      <c r="IC227" s="156"/>
      <c r="ID227" s="156"/>
      <c r="IE227" s="156"/>
      <c r="IF227" s="156"/>
      <c r="IG227" s="156"/>
      <c r="IH227" s="156"/>
      <c r="II227" s="156"/>
      <c r="IJ227" s="156"/>
      <c r="IK227" s="156"/>
      <c r="IL227" s="156"/>
      <c r="IM227" s="156"/>
      <c r="IN227" s="156"/>
      <c r="IO227" s="156"/>
      <c r="IP227" s="156"/>
      <c r="IQ227" s="156"/>
      <c r="IR227" s="156"/>
      <c r="IS227" s="156"/>
      <c r="IT227" s="156"/>
      <c r="IU227" s="156"/>
      <c r="IV227" s="156"/>
      <c r="IW227" s="156"/>
      <c r="IX227" s="156"/>
    </row>
    <row r="228" spans="1:258" x14ac:dyDescent="0.25">
      <c r="Q228" s="220"/>
      <c r="R228" s="329"/>
      <c r="S228" s="296"/>
      <c r="T228" s="296"/>
      <c r="U228" s="296"/>
      <c r="V228" s="296"/>
      <c r="W228" s="296"/>
      <c r="X228" s="296"/>
      <c r="Y228" s="556"/>
      <c r="Z228" s="556"/>
      <c r="AA228" s="556"/>
      <c r="AB228" s="556"/>
      <c r="AC228" s="556"/>
      <c r="AD228" s="556"/>
      <c r="AE228" s="556"/>
      <c r="AF228" s="556"/>
      <c r="AG228" s="556"/>
      <c r="AH228" s="556"/>
      <c r="AI228" s="556"/>
      <c r="AJ228" s="556"/>
      <c r="AK228" s="556"/>
      <c r="AL228" s="556"/>
      <c r="AM228" s="556"/>
      <c r="AN228" s="556"/>
      <c r="AO228" s="556"/>
      <c r="AP228" s="556"/>
      <c r="AQ228" s="556"/>
      <c r="AR228" s="556"/>
      <c r="AS228" s="556"/>
      <c r="AT228" s="556"/>
      <c r="AU228" s="556"/>
      <c r="AV228" s="556"/>
      <c r="AW228" s="556"/>
      <c r="AX228" s="556"/>
      <c r="AY228" s="556"/>
      <c r="AZ228" s="556"/>
      <c r="BA228" s="556"/>
      <c r="BB228" s="556"/>
      <c r="BC228" s="556"/>
      <c r="BD228" s="556"/>
      <c r="BE228" s="556"/>
      <c r="BF228" s="556"/>
      <c r="BG228" s="556"/>
      <c r="BH228" s="556"/>
      <c r="BI228" s="556"/>
      <c r="BJ228" s="556"/>
      <c r="BK228" s="556"/>
      <c r="BL228" s="556"/>
      <c r="BM228" s="556"/>
      <c r="BN228" s="556"/>
      <c r="BO228" s="556"/>
      <c r="BP228" s="556"/>
      <c r="BQ228" s="556"/>
      <c r="BR228" s="556"/>
      <c r="BS228" s="556"/>
      <c r="BT228" s="556"/>
      <c r="BU228" s="556"/>
      <c r="BV228" s="556"/>
      <c r="BW228" s="556"/>
      <c r="BX228" s="556"/>
      <c r="BY228" s="556"/>
      <c r="BZ228" s="556"/>
      <c r="CA228" s="556"/>
      <c r="CB228" s="556"/>
      <c r="CC228" s="556"/>
      <c r="CD228" s="556"/>
      <c r="CE228" s="556"/>
      <c r="CF228" s="556"/>
      <c r="CG228" s="556"/>
      <c r="CH228" s="556"/>
      <c r="CI228" s="556"/>
      <c r="CJ228" s="556"/>
      <c r="CK228" s="556"/>
      <c r="CL228" s="556"/>
      <c r="CM228" s="556"/>
      <c r="CN228" s="556"/>
      <c r="CO228" s="556"/>
      <c r="CP228" s="556"/>
      <c r="CQ228" s="556"/>
      <c r="CR228" s="556"/>
      <c r="CS228" s="556"/>
      <c r="CT228" s="556"/>
      <c r="CU228" s="556"/>
      <c r="CV228" s="556"/>
      <c r="CW228" s="556"/>
      <c r="CX228" s="556"/>
      <c r="CY228" s="556"/>
      <c r="CZ228" s="556"/>
      <c r="DA228" s="556"/>
      <c r="DB228" s="556"/>
      <c r="DC228" s="556"/>
      <c r="DD228" s="556"/>
      <c r="DE228" s="556"/>
      <c r="DF228" s="556"/>
      <c r="DG228" s="556"/>
      <c r="DH228" s="556"/>
      <c r="DI228" s="556"/>
      <c r="DJ228" s="556"/>
      <c r="DK228" s="556"/>
      <c r="DL228" s="556"/>
      <c r="DM228" s="556"/>
      <c r="DN228" s="556"/>
      <c r="DO228" s="556"/>
      <c r="DP228" s="556"/>
      <c r="DQ228" s="556"/>
      <c r="DR228" s="556"/>
      <c r="DS228" s="556"/>
      <c r="DT228" s="556"/>
      <c r="DU228" s="556"/>
      <c r="DV228" s="556"/>
      <c r="DW228" s="556"/>
      <c r="DX228" s="556"/>
      <c r="DY228" s="556"/>
      <c r="DZ228" s="556"/>
      <c r="EA228" s="556"/>
      <c r="EB228" s="556"/>
      <c r="EC228" s="556"/>
      <c r="ED228" s="556"/>
      <c r="EE228" s="556"/>
      <c r="EF228" s="556"/>
      <c r="EG228" s="556"/>
      <c r="EH228" s="556"/>
      <c r="EI228" s="556"/>
      <c r="EJ228" s="556"/>
      <c r="EK228" s="556"/>
      <c r="EL228" s="556"/>
      <c r="EM228" s="556"/>
      <c r="EN228" s="556"/>
      <c r="EO228" s="556"/>
      <c r="EP228" s="556"/>
      <c r="EQ228" s="556"/>
      <c r="ER228" s="556"/>
      <c r="ES228" s="556"/>
      <c r="ET228" s="556"/>
      <c r="EU228" s="556"/>
      <c r="EV228" s="556"/>
      <c r="EW228" s="556"/>
      <c r="EX228" s="556"/>
      <c r="EY228" s="556"/>
      <c r="EZ228" s="556"/>
      <c r="FA228" s="556"/>
      <c r="FB228" s="556"/>
      <c r="FC228" s="556"/>
      <c r="FD228" s="556"/>
      <c r="FE228" s="556"/>
      <c r="FF228" s="556"/>
      <c r="FG228" s="556"/>
      <c r="FH228" s="556"/>
      <c r="FI228" s="556"/>
      <c r="FJ228" s="556"/>
      <c r="FK228" s="556"/>
      <c r="FL228" s="556"/>
      <c r="FM228" s="556"/>
      <c r="FN228" s="556"/>
      <c r="FO228" s="556"/>
      <c r="FP228" s="556"/>
      <c r="FQ228" s="556"/>
      <c r="FR228" s="556"/>
      <c r="FS228" s="556"/>
      <c r="FT228" s="556"/>
      <c r="FU228" s="556"/>
      <c r="FV228" s="556"/>
      <c r="FW228" s="556"/>
      <c r="FX228" s="556"/>
      <c r="FY228" s="556"/>
      <c r="FZ228" s="556"/>
      <c r="GA228" s="556"/>
      <c r="GB228" s="556"/>
      <c r="GC228" s="556"/>
      <c r="GD228" s="556"/>
      <c r="GE228" s="556"/>
      <c r="GF228" s="556"/>
      <c r="GG228" s="556"/>
      <c r="GH228" s="556"/>
      <c r="GI228" s="556"/>
      <c r="GJ228" s="556"/>
      <c r="GK228" s="556"/>
      <c r="GL228" s="556"/>
      <c r="GM228" s="556"/>
      <c r="GN228" s="556"/>
      <c r="GO228" s="556"/>
      <c r="GP228" s="556"/>
      <c r="GQ228" s="556"/>
      <c r="GR228" s="556"/>
      <c r="GS228" s="556"/>
      <c r="GT228" s="556"/>
      <c r="GU228" s="556"/>
      <c r="GV228" s="556"/>
      <c r="GW228" s="556"/>
      <c r="GX228" s="556"/>
      <c r="GY228" s="556"/>
      <c r="GZ228" s="556"/>
      <c r="HA228" s="556"/>
      <c r="HB228" s="556"/>
      <c r="HC228" s="556"/>
      <c r="HD228" s="556"/>
      <c r="HE228" s="556"/>
      <c r="HF228" s="556"/>
      <c r="HG228" s="556"/>
      <c r="HH228" s="556"/>
      <c r="HI228" s="556"/>
      <c r="HJ228" s="556"/>
      <c r="HK228" s="556"/>
      <c r="HL228" s="556"/>
      <c r="HM228" s="556"/>
      <c r="HN228" s="556"/>
      <c r="HO228" s="556"/>
      <c r="HP228" s="556"/>
      <c r="HQ228" s="556"/>
      <c r="HR228" s="556"/>
      <c r="HS228" s="556"/>
      <c r="HT228" s="556"/>
      <c r="HU228" s="556"/>
      <c r="HV228" s="556"/>
      <c r="HW228" s="556"/>
      <c r="HX228" s="556"/>
      <c r="HY228" s="556"/>
      <c r="HZ228" s="556"/>
      <c r="IA228" s="556"/>
      <c r="IB228" s="556"/>
      <c r="IC228" s="556"/>
      <c r="ID228" s="556"/>
      <c r="IE228" s="556"/>
      <c r="IF228" s="556"/>
      <c r="IG228" s="556"/>
      <c r="IH228" s="556"/>
      <c r="II228" s="556"/>
      <c r="IJ228" s="556"/>
      <c r="IK228" s="556"/>
      <c r="IL228" s="556"/>
      <c r="IM228" s="556"/>
      <c r="IN228" s="556"/>
      <c r="IO228" s="556"/>
      <c r="IP228" s="556"/>
      <c r="IQ228" s="556"/>
      <c r="IR228" s="556"/>
      <c r="IS228" s="556"/>
      <c r="IT228" s="556"/>
      <c r="IU228" s="556"/>
      <c r="IV228" s="556"/>
      <c r="IW228" s="556"/>
      <c r="IX228" s="556"/>
    </row>
    <row r="229" spans="1:258" s="608" customFormat="1" x14ac:dyDescent="0.25">
      <c r="A229" s="156"/>
      <c r="B229" s="156"/>
      <c r="C229" s="156"/>
      <c r="D229" s="157"/>
      <c r="E229" s="158"/>
      <c r="F229" s="158"/>
      <c r="G229" s="158"/>
      <c r="H229" s="158"/>
      <c r="I229" s="158"/>
      <c r="J229" s="158"/>
      <c r="K229" s="158"/>
      <c r="L229" s="158"/>
      <c r="M229" s="158"/>
      <c r="N229" s="159"/>
      <c r="O229" s="160"/>
      <c r="P229" s="160"/>
      <c r="Q229" s="602"/>
      <c r="R229" s="154"/>
      <c r="S229" s="161"/>
      <c r="T229" s="161"/>
      <c r="U229" s="161"/>
      <c r="V229" s="161"/>
      <c r="W229" s="161"/>
      <c r="X229" s="161"/>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c r="CD229" s="156"/>
      <c r="CE229" s="156"/>
      <c r="CF229" s="156"/>
      <c r="CG229" s="156"/>
      <c r="CH229" s="156"/>
      <c r="CI229" s="156"/>
      <c r="CJ229" s="156"/>
      <c r="CK229" s="156"/>
      <c r="CL229" s="156"/>
      <c r="CM229" s="156"/>
      <c r="CN229" s="156"/>
      <c r="CO229" s="156"/>
      <c r="CP229" s="156"/>
      <c r="CQ229" s="156"/>
      <c r="CR229" s="156"/>
      <c r="CS229" s="156"/>
      <c r="CT229" s="156"/>
      <c r="CU229" s="156"/>
      <c r="CV229" s="156"/>
      <c r="CW229" s="156"/>
      <c r="CX229" s="156"/>
      <c r="CY229" s="156"/>
      <c r="CZ229" s="156"/>
      <c r="DA229" s="156"/>
      <c r="DB229" s="156"/>
      <c r="DC229" s="156"/>
      <c r="DD229" s="156"/>
      <c r="DE229" s="156"/>
      <c r="DF229" s="156"/>
      <c r="DG229" s="156"/>
      <c r="DH229" s="156"/>
      <c r="DI229" s="156"/>
      <c r="DJ229" s="156"/>
      <c r="DK229" s="156"/>
      <c r="DL229" s="156"/>
      <c r="DM229" s="156"/>
      <c r="DN229" s="156"/>
      <c r="DO229" s="156"/>
      <c r="DP229" s="156"/>
      <c r="DQ229" s="156"/>
      <c r="DR229" s="156"/>
      <c r="DS229" s="156"/>
      <c r="DT229" s="156"/>
      <c r="DU229" s="156"/>
      <c r="DV229" s="156"/>
      <c r="DW229" s="156"/>
      <c r="DX229" s="156"/>
      <c r="DY229" s="156"/>
      <c r="DZ229" s="156"/>
      <c r="EA229" s="156"/>
      <c r="EB229" s="156"/>
      <c r="EC229" s="156"/>
      <c r="ED229" s="156"/>
      <c r="EE229" s="156"/>
      <c r="EF229" s="156"/>
      <c r="EG229" s="156"/>
      <c r="EH229" s="156"/>
      <c r="EI229" s="156"/>
      <c r="EJ229" s="156"/>
      <c r="EK229" s="156"/>
      <c r="EL229" s="156"/>
      <c r="EM229" s="156"/>
      <c r="EN229" s="156"/>
      <c r="EO229" s="156"/>
      <c r="EP229" s="156"/>
      <c r="EQ229" s="156"/>
      <c r="ER229" s="156"/>
      <c r="ES229" s="156"/>
      <c r="ET229" s="156"/>
      <c r="EU229" s="156"/>
      <c r="EV229" s="156"/>
      <c r="EW229" s="156"/>
      <c r="EX229" s="156"/>
      <c r="EY229" s="156"/>
      <c r="EZ229" s="156"/>
      <c r="FA229" s="156"/>
      <c r="FB229" s="156"/>
      <c r="FC229" s="156"/>
      <c r="FD229" s="156"/>
      <c r="FE229" s="156"/>
      <c r="FF229" s="156"/>
      <c r="FG229" s="156"/>
      <c r="FH229" s="156"/>
      <c r="FI229" s="156"/>
      <c r="FJ229" s="156"/>
      <c r="FK229" s="156"/>
      <c r="FL229" s="156"/>
      <c r="FM229" s="156"/>
      <c r="FN229" s="156"/>
      <c r="FO229" s="156"/>
      <c r="FP229" s="156"/>
      <c r="FQ229" s="156"/>
      <c r="FR229" s="156"/>
      <c r="FS229" s="156"/>
      <c r="FT229" s="156"/>
      <c r="FU229" s="156"/>
      <c r="FV229" s="156"/>
      <c r="FW229" s="156"/>
      <c r="FX229" s="156"/>
      <c r="FY229" s="156"/>
      <c r="FZ229" s="156"/>
      <c r="GA229" s="156"/>
      <c r="GB229" s="156"/>
      <c r="GC229" s="156"/>
      <c r="GD229" s="156"/>
      <c r="GE229" s="156"/>
      <c r="GF229" s="156"/>
      <c r="GG229" s="156"/>
      <c r="GH229" s="156"/>
      <c r="GI229" s="156"/>
      <c r="GJ229" s="156"/>
      <c r="GK229" s="156"/>
      <c r="GL229" s="156"/>
      <c r="GM229" s="156"/>
      <c r="GN229" s="156"/>
      <c r="GO229" s="156"/>
      <c r="GP229" s="156"/>
      <c r="GQ229" s="156"/>
      <c r="GR229" s="156"/>
      <c r="GS229" s="156"/>
      <c r="GT229" s="156"/>
      <c r="GU229" s="156"/>
      <c r="GV229" s="156"/>
      <c r="GW229" s="156"/>
      <c r="GX229" s="156"/>
      <c r="GY229" s="156"/>
      <c r="GZ229" s="156"/>
      <c r="HA229" s="156"/>
      <c r="HB229" s="156"/>
      <c r="HC229" s="156"/>
      <c r="HD229" s="156"/>
      <c r="HE229" s="156"/>
      <c r="HF229" s="156"/>
      <c r="HG229" s="156"/>
      <c r="HH229" s="156"/>
      <c r="HI229" s="156"/>
      <c r="HJ229" s="156"/>
      <c r="HK229" s="156"/>
      <c r="HL229" s="156"/>
      <c r="HM229" s="156"/>
      <c r="HN229" s="156"/>
      <c r="HO229" s="156"/>
      <c r="HP229" s="156"/>
      <c r="HQ229" s="156"/>
      <c r="HR229" s="156"/>
      <c r="HS229" s="156"/>
      <c r="HT229" s="156"/>
      <c r="HU229" s="156"/>
      <c r="HV229" s="156"/>
      <c r="HW229" s="156"/>
      <c r="HX229" s="156"/>
      <c r="HY229" s="156"/>
      <c r="HZ229" s="156"/>
      <c r="IA229" s="156"/>
      <c r="IB229" s="156"/>
      <c r="IC229" s="156"/>
      <c r="ID229" s="156"/>
      <c r="IE229" s="156"/>
      <c r="IF229" s="156"/>
      <c r="IG229" s="156"/>
      <c r="IH229" s="156"/>
      <c r="II229" s="156"/>
      <c r="IJ229" s="156"/>
      <c r="IK229" s="156"/>
      <c r="IL229" s="156"/>
      <c r="IM229" s="156"/>
      <c r="IN229" s="156"/>
      <c r="IO229" s="156"/>
      <c r="IP229" s="156"/>
      <c r="IQ229" s="156"/>
      <c r="IR229" s="156"/>
      <c r="IS229" s="156"/>
      <c r="IT229" s="156"/>
      <c r="IU229" s="156"/>
      <c r="IV229" s="156"/>
      <c r="IW229" s="156"/>
      <c r="IX229" s="156"/>
    </row>
    <row r="230" spans="1:258" s="556" customFormat="1" x14ac:dyDescent="0.25">
      <c r="A230" s="156"/>
      <c r="B230" s="156"/>
      <c r="C230" s="156"/>
      <c r="D230" s="157"/>
      <c r="E230" s="158"/>
      <c r="F230" s="158"/>
      <c r="G230" s="158"/>
      <c r="H230" s="158"/>
      <c r="I230" s="158"/>
      <c r="J230" s="158"/>
      <c r="K230" s="158"/>
      <c r="L230" s="158"/>
      <c r="M230" s="158"/>
      <c r="N230" s="159"/>
      <c r="O230" s="160"/>
      <c r="P230" s="160"/>
      <c r="Q230" s="609"/>
      <c r="R230" s="154"/>
      <c r="S230" s="610"/>
      <c r="T230" s="610"/>
      <c r="U230" s="610"/>
      <c r="V230" s="610"/>
      <c r="W230" s="610"/>
      <c r="X230" s="610"/>
      <c r="Y230" s="608"/>
      <c r="Z230" s="608"/>
      <c r="AA230" s="608"/>
      <c r="AB230" s="608"/>
      <c r="AC230" s="608"/>
      <c r="AD230" s="608"/>
      <c r="AE230" s="608"/>
      <c r="AF230" s="608"/>
      <c r="AG230" s="608"/>
      <c r="AH230" s="608"/>
      <c r="AI230" s="608"/>
      <c r="AJ230" s="608"/>
      <c r="AK230" s="608"/>
      <c r="AL230" s="608"/>
      <c r="AM230" s="608"/>
      <c r="AN230" s="608"/>
      <c r="AO230" s="608"/>
      <c r="AP230" s="608"/>
      <c r="AQ230" s="608"/>
      <c r="AR230" s="608"/>
      <c r="AS230" s="608"/>
      <c r="AT230" s="608"/>
      <c r="AU230" s="608"/>
      <c r="AV230" s="608"/>
      <c r="AW230" s="608"/>
      <c r="AX230" s="608"/>
      <c r="AY230" s="608"/>
      <c r="AZ230" s="608"/>
      <c r="BA230" s="608"/>
      <c r="BB230" s="608"/>
      <c r="BC230" s="608"/>
      <c r="BD230" s="608"/>
      <c r="BE230" s="608"/>
      <c r="BF230" s="608"/>
      <c r="BG230" s="608"/>
      <c r="BH230" s="608"/>
      <c r="BI230" s="608"/>
      <c r="BJ230" s="608"/>
      <c r="BK230" s="608"/>
      <c r="BL230" s="608"/>
      <c r="BM230" s="608"/>
      <c r="BN230" s="608"/>
      <c r="BO230" s="608"/>
      <c r="BP230" s="608"/>
      <c r="BQ230" s="608"/>
      <c r="BR230" s="608"/>
      <c r="BS230" s="608"/>
      <c r="BT230" s="608"/>
      <c r="BU230" s="608"/>
      <c r="BV230" s="608"/>
      <c r="BW230" s="608"/>
      <c r="BX230" s="608"/>
      <c r="BY230" s="608"/>
      <c r="BZ230" s="608"/>
      <c r="CA230" s="608"/>
      <c r="CB230" s="608"/>
      <c r="CC230" s="608"/>
      <c r="CD230" s="608"/>
      <c r="CE230" s="608"/>
      <c r="CF230" s="608"/>
      <c r="CG230" s="608"/>
      <c r="CH230" s="608"/>
      <c r="CI230" s="608"/>
      <c r="CJ230" s="608"/>
      <c r="CK230" s="608"/>
      <c r="CL230" s="608"/>
      <c r="CM230" s="608"/>
      <c r="CN230" s="608"/>
      <c r="CO230" s="608"/>
      <c r="CP230" s="608"/>
      <c r="CQ230" s="608"/>
      <c r="CR230" s="608"/>
      <c r="CS230" s="608"/>
      <c r="CT230" s="608"/>
      <c r="CU230" s="608"/>
      <c r="CV230" s="608"/>
      <c r="CW230" s="608"/>
      <c r="CX230" s="608"/>
      <c r="CY230" s="608"/>
      <c r="CZ230" s="608"/>
      <c r="DA230" s="608"/>
      <c r="DB230" s="608"/>
      <c r="DC230" s="608"/>
      <c r="DD230" s="608"/>
      <c r="DE230" s="608"/>
      <c r="DF230" s="608"/>
      <c r="DG230" s="608"/>
      <c r="DH230" s="608"/>
      <c r="DI230" s="608"/>
      <c r="DJ230" s="608"/>
      <c r="DK230" s="608"/>
      <c r="DL230" s="608"/>
      <c r="DM230" s="608"/>
      <c r="DN230" s="608"/>
      <c r="DO230" s="608"/>
      <c r="DP230" s="608"/>
      <c r="DQ230" s="608"/>
      <c r="DR230" s="608"/>
      <c r="DS230" s="608"/>
      <c r="DT230" s="608"/>
      <c r="DU230" s="608"/>
      <c r="DV230" s="608"/>
      <c r="DW230" s="608"/>
      <c r="DX230" s="608"/>
      <c r="DY230" s="608"/>
      <c r="DZ230" s="608"/>
      <c r="EA230" s="608"/>
      <c r="EB230" s="608"/>
      <c r="EC230" s="608"/>
      <c r="ED230" s="608"/>
      <c r="EE230" s="608"/>
      <c r="EF230" s="608"/>
      <c r="EG230" s="608"/>
      <c r="EH230" s="608"/>
      <c r="EI230" s="608"/>
      <c r="EJ230" s="608"/>
      <c r="EK230" s="608"/>
      <c r="EL230" s="608"/>
      <c r="EM230" s="608"/>
      <c r="EN230" s="608"/>
      <c r="EO230" s="608"/>
      <c r="EP230" s="608"/>
      <c r="EQ230" s="608"/>
      <c r="ER230" s="608"/>
      <c r="ES230" s="608"/>
      <c r="ET230" s="608"/>
      <c r="EU230" s="608"/>
      <c r="EV230" s="608"/>
      <c r="EW230" s="608"/>
      <c r="EX230" s="608"/>
      <c r="EY230" s="608"/>
      <c r="EZ230" s="608"/>
      <c r="FA230" s="608"/>
      <c r="FB230" s="608"/>
      <c r="FC230" s="608"/>
      <c r="FD230" s="608"/>
      <c r="FE230" s="608"/>
      <c r="FF230" s="608"/>
      <c r="FG230" s="608"/>
      <c r="FH230" s="608"/>
      <c r="FI230" s="608"/>
      <c r="FJ230" s="608"/>
      <c r="FK230" s="608"/>
      <c r="FL230" s="608"/>
      <c r="FM230" s="608"/>
      <c r="FN230" s="608"/>
      <c r="FO230" s="608"/>
      <c r="FP230" s="608"/>
      <c r="FQ230" s="608"/>
      <c r="FR230" s="608"/>
      <c r="FS230" s="608"/>
      <c r="FT230" s="608"/>
      <c r="FU230" s="608"/>
      <c r="FV230" s="608"/>
      <c r="FW230" s="608"/>
      <c r="FX230" s="608"/>
      <c r="FY230" s="608"/>
      <c r="FZ230" s="608"/>
      <c r="GA230" s="608"/>
      <c r="GB230" s="608"/>
      <c r="GC230" s="608"/>
      <c r="GD230" s="608"/>
      <c r="GE230" s="608"/>
      <c r="GF230" s="608"/>
      <c r="GG230" s="608"/>
      <c r="GH230" s="608"/>
      <c r="GI230" s="608"/>
      <c r="GJ230" s="608"/>
      <c r="GK230" s="608"/>
      <c r="GL230" s="608"/>
      <c r="GM230" s="608"/>
      <c r="GN230" s="608"/>
      <c r="GO230" s="608"/>
      <c r="GP230" s="608"/>
      <c r="GQ230" s="608"/>
      <c r="GR230" s="608"/>
      <c r="GS230" s="608"/>
      <c r="GT230" s="608"/>
      <c r="GU230" s="608"/>
      <c r="GV230" s="608"/>
      <c r="GW230" s="608"/>
      <c r="GX230" s="608"/>
      <c r="GY230" s="608"/>
      <c r="GZ230" s="608"/>
      <c r="HA230" s="608"/>
      <c r="HB230" s="608"/>
      <c r="HC230" s="608"/>
      <c r="HD230" s="608"/>
      <c r="HE230" s="608"/>
      <c r="HF230" s="608"/>
      <c r="HG230" s="608"/>
      <c r="HH230" s="608"/>
      <c r="HI230" s="608"/>
      <c r="HJ230" s="608"/>
      <c r="HK230" s="608"/>
      <c r="HL230" s="608"/>
      <c r="HM230" s="608"/>
      <c r="HN230" s="608"/>
      <c r="HO230" s="608"/>
      <c r="HP230" s="608"/>
      <c r="HQ230" s="608"/>
      <c r="HR230" s="608"/>
      <c r="HS230" s="608"/>
      <c r="HT230" s="608"/>
      <c r="HU230" s="608"/>
      <c r="HV230" s="608"/>
      <c r="HW230" s="608"/>
      <c r="HX230" s="608"/>
      <c r="HY230" s="608"/>
      <c r="HZ230" s="608"/>
      <c r="IA230" s="608"/>
      <c r="IB230" s="608"/>
      <c r="IC230" s="608"/>
      <c r="ID230" s="608"/>
      <c r="IE230" s="608"/>
      <c r="IF230" s="608"/>
      <c r="IG230" s="608"/>
      <c r="IH230" s="608"/>
      <c r="II230" s="608"/>
      <c r="IJ230" s="608"/>
      <c r="IK230" s="608"/>
      <c r="IL230" s="608"/>
      <c r="IM230" s="608"/>
      <c r="IN230" s="608"/>
      <c r="IO230" s="608"/>
      <c r="IP230" s="608"/>
      <c r="IQ230" s="608"/>
      <c r="IR230" s="608"/>
      <c r="IS230" s="608"/>
      <c r="IT230" s="608"/>
      <c r="IU230" s="608"/>
      <c r="IV230" s="608"/>
      <c r="IW230" s="608"/>
      <c r="IX230" s="608"/>
    </row>
    <row r="231" spans="1:258" x14ac:dyDescent="0.25">
      <c r="Q231" s="220"/>
      <c r="R231" s="329"/>
      <c r="S231" s="296"/>
      <c r="T231" s="296"/>
      <c r="U231" s="296"/>
      <c r="V231" s="296"/>
      <c r="W231" s="296"/>
      <c r="X231" s="296"/>
      <c r="Y231" s="556"/>
      <c r="Z231" s="556"/>
      <c r="AA231" s="556"/>
      <c r="AB231" s="556"/>
      <c r="AC231" s="556"/>
      <c r="AD231" s="556"/>
      <c r="AE231" s="556"/>
      <c r="AF231" s="556"/>
      <c r="AG231" s="556"/>
      <c r="AH231" s="556"/>
      <c r="AI231" s="556"/>
      <c r="AJ231" s="556"/>
      <c r="AK231" s="556"/>
      <c r="AL231" s="556"/>
      <c r="AM231" s="556"/>
      <c r="AN231" s="556"/>
      <c r="AO231" s="556"/>
      <c r="AP231" s="556"/>
      <c r="AQ231" s="556"/>
      <c r="AR231" s="556"/>
      <c r="AS231" s="556"/>
      <c r="AT231" s="556"/>
      <c r="AU231" s="556"/>
      <c r="AV231" s="556"/>
      <c r="AW231" s="556"/>
      <c r="AX231" s="556"/>
      <c r="AY231" s="556"/>
      <c r="AZ231" s="556"/>
      <c r="BA231" s="556"/>
      <c r="BB231" s="556"/>
      <c r="BC231" s="556"/>
      <c r="BD231" s="556"/>
      <c r="BE231" s="556"/>
      <c r="BF231" s="556"/>
      <c r="BG231" s="556"/>
      <c r="BH231" s="556"/>
      <c r="BI231" s="556"/>
      <c r="BJ231" s="556"/>
      <c r="BK231" s="556"/>
      <c r="BL231" s="556"/>
      <c r="BM231" s="556"/>
      <c r="BN231" s="556"/>
      <c r="BO231" s="556"/>
      <c r="BP231" s="556"/>
      <c r="BQ231" s="556"/>
      <c r="BR231" s="556"/>
      <c r="BS231" s="556"/>
      <c r="BT231" s="556"/>
      <c r="BU231" s="556"/>
      <c r="BV231" s="556"/>
      <c r="BW231" s="556"/>
      <c r="BX231" s="556"/>
      <c r="BY231" s="556"/>
      <c r="BZ231" s="556"/>
      <c r="CA231" s="556"/>
      <c r="CB231" s="556"/>
      <c r="CC231" s="556"/>
      <c r="CD231" s="556"/>
      <c r="CE231" s="556"/>
      <c r="CF231" s="556"/>
      <c r="CG231" s="556"/>
      <c r="CH231" s="556"/>
      <c r="CI231" s="556"/>
      <c r="CJ231" s="556"/>
      <c r="CK231" s="556"/>
      <c r="CL231" s="556"/>
      <c r="CM231" s="556"/>
      <c r="CN231" s="556"/>
      <c r="CO231" s="556"/>
      <c r="CP231" s="556"/>
      <c r="CQ231" s="556"/>
      <c r="CR231" s="556"/>
      <c r="CS231" s="556"/>
      <c r="CT231" s="556"/>
      <c r="CU231" s="556"/>
      <c r="CV231" s="556"/>
      <c r="CW231" s="556"/>
      <c r="CX231" s="556"/>
      <c r="CY231" s="556"/>
      <c r="CZ231" s="556"/>
      <c r="DA231" s="556"/>
      <c r="DB231" s="556"/>
      <c r="DC231" s="556"/>
      <c r="DD231" s="556"/>
      <c r="DE231" s="556"/>
      <c r="DF231" s="556"/>
      <c r="DG231" s="556"/>
      <c r="DH231" s="556"/>
      <c r="DI231" s="556"/>
      <c r="DJ231" s="556"/>
      <c r="DK231" s="556"/>
      <c r="DL231" s="556"/>
      <c r="DM231" s="556"/>
      <c r="DN231" s="556"/>
      <c r="DO231" s="556"/>
      <c r="DP231" s="556"/>
      <c r="DQ231" s="556"/>
      <c r="DR231" s="556"/>
      <c r="DS231" s="556"/>
      <c r="DT231" s="556"/>
      <c r="DU231" s="556"/>
      <c r="DV231" s="556"/>
      <c r="DW231" s="556"/>
      <c r="DX231" s="556"/>
      <c r="DY231" s="556"/>
      <c r="DZ231" s="556"/>
      <c r="EA231" s="556"/>
      <c r="EB231" s="556"/>
      <c r="EC231" s="556"/>
      <c r="ED231" s="556"/>
      <c r="EE231" s="556"/>
      <c r="EF231" s="556"/>
      <c r="EG231" s="556"/>
      <c r="EH231" s="556"/>
      <c r="EI231" s="556"/>
      <c r="EJ231" s="556"/>
      <c r="EK231" s="556"/>
      <c r="EL231" s="556"/>
      <c r="EM231" s="556"/>
      <c r="EN231" s="556"/>
      <c r="EO231" s="556"/>
      <c r="EP231" s="556"/>
      <c r="EQ231" s="556"/>
      <c r="ER231" s="556"/>
      <c r="ES231" s="556"/>
      <c r="ET231" s="556"/>
      <c r="EU231" s="556"/>
      <c r="EV231" s="556"/>
      <c r="EW231" s="556"/>
      <c r="EX231" s="556"/>
      <c r="EY231" s="556"/>
      <c r="EZ231" s="556"/>
      <c r="FA231" s="556"/>
      <c r="FB231" s="556"/>
      <c r="FC231" s="556"/>
      <c r="FD231" s="556"/>
      <c r="FE231" s="556"/>
      <c r="FF231" s="556"/>
      <c r="FG231" s="556"/>
      <c r="FH231" s="556"/>
      <c r="FI231" s="556"/>
      <c r="FJ231" s="556"/>
      <c r="FK231" s="556"/>
      <c r="FL231" s="556"/>
      <c r="FM231" s="556"/>
      <c r="FN231" s="556"/>
      <c r="FO231" s="556"/>
      <c r="FP231" s="556"/>
      <c r="FQ231" s="556"/>
      <c r="FR231" s="556"/>
      <c r="FS231" s="556"/>
      <c r="FT231" s="556"/>
      <c r="FU231" s="556"/>
      <c r="FV231" s="556"/>
      <c r="FW231" s="556"/>
      <c r="FX231" s="556"/>
      <c r="FY231" s="556"/>
      <c r="FZ231" s="556"/>
      <c r="GA231" s="556"/>
      <c r="GB231" s="556"/>
      <c r="GC231" s="556"/>
      <c r="GD231" s="556"/>
      <c r="GE231" s="556"/>
      <c r="GF231" s="556"/>
      <c r="GG231" s="556"/>
      <c r="GH231" s="556"/>
      <c r="GI231" s="556"/>
      <c r="GJ231" s="556"/>
      <c r="GK231" s="556"/>
      <c r="GL231" s="556"/>
      <c r="GM231" s="556"/>
      <c r="GN231" s="556"/>
      <c r="GO231" s="556"/>
      <c r="GP231" s="556"/>
      <c r="GQ231" s="556"/>
      <c r="GR231" s="556"/>
      <c r="GS231" s="556"/>
      <c r="GT231" s="556"/>
      <c r="GU231" s="556"/>
      <c r="GV231" s="556"/>
      <c r="GW231" s="556"/>
      <c r="GX231" s="556"/>
      <c r="GY231" s="556"/>
      <c r="GZ231" s="556"/>
      <c r="HA231" s="556"/>
      <c r="HB231" s="556"/>
      <c r="HC231" s="556"/>
      <c r="HD231" s="556"/>
      <c r="HE231" s="556"/>
      <c r="HF231" s="556"/>
      <c r="HG231" s="556"/>
      <c r="HH231" s="556"/>
      <c r="HI231" s="556"/>
      <c r="HJ231" s="556"/>
      <c r="HK231" s="556"/>
      <c r="HL231" s="556"/>
      <c r="HM231" s="556"/>
      <c r="HN231" s="556"/>
      <c r="HO231" s="556"/>
      <c r="HP231" s="556"/>
      <c r="HQ231" s="556"/>
      <c r="HR231" s="556"/>
      <c r="HS231" s="556"/>
      <c r="HT231" s="556"/>
      <c r="HU231" s="556"/>
      <c r="HV231" s="556"/>
      <c r="HW231" s="556"/>
      <c r="HX231" s="556"/>
      <c r="HY231" s="556"/>
      <c r="HZ231" s="556"/>
      <c r="IA231" s="556"/>
      <c r="IB231" s="556"/>
      <c r="IC231" s="556"/>
      <c r="ID231" s="556"/>
      <c r="IE231" s="556"/>
      <c r="IF231" s="556"/>
      <c r="IG231" s="556"/>
      <c r="IH231" s="556"/>
      <c r="II231" s="556"/>
      <c r="IJ231" s="556"/>
      <c r="IK231" s="556"/>
      <c r="IL231" s="556"/>
      <c r="IM231" s="556"/>
      <c r="IN231" s="556"/>
      <c r="IO231" s="556"/>
      <c r="IP231" s="556"/>
      <c r="IQ231" s="556"/>
      <c r="IR231" s="556"/>
      <c r="IS231" s="556"/>
      <c r="IT231" s="556"/>
      <c r="IU231" s="556"/>
      <c r="IV231" s="556"/>
      <c r="IW231" s="556"/>
      <c r="IX231" s="556"/>
    </row>
    <row r="232" spans="1:258" s="199" customFormat="1" x14ac:dyDescent="0.25">
      <c r="A232" s="156"/>
      <c r="B232" s="156"/>
      <c r="C232" s="156"/>
      <c r="D232" s="157"/>
      <c r="E232" s="158"/>
      <c r="F232" s="158"/>
      <c r="G232" s="158"/>
      <c r="H232" s="158"/>
      <c r="I232" s="158"/>
      <c r="J232" s="158"/>
      <c r="K232" s="158"/>
      <c r="L232" s="158"/>
      <c r="M232" s="158"/>
      <c r="N232" s="159"/>
      <c r="O232" s="160"/>
      <c r="P232" s="160"/>
      <c r="Q232" s="602"/>
      <c r="R232" s="154"/>
      <c r="S232" s="161"/>
      <c r="T232" s="161"/>
      <c r="U232" s="161"/>
      <c r="V232" s="161"/>
      <c r="W232" s="161"/>
      <c r="X232" s="161"/>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c r="CD232" s="156"/>
      <c r="CE232" s="156"/>
      <c r="CF232" s="156"/>
      <c r="CG232" s="156"/>
      <c r="CH232" s="156"/>
      <c r="CI232" s="156"/>
      <c r="CJ232" s="156"/>
      <c r="CK232" s="156"/>
      <c r="CL232" s="156"/>
      <c r="CM232" s="156"/>
      <c r="CN232" s="156"/>
      <c r="CO232" s="156"/>
      <c r="CP232" s="156"/>
      <c r="CQ232" s="156"/>
      <c r="CR232" s="156"/>
      <c r="CS232" s="156"/>
      <c r="CT232" s="156"/>
      <c r="CU232" s="156"/>
      <c r="CV232" s="156"/>
      <c r="CW232" s="156"/>
      <c r="CX232" s="156"/>
      <c r="CY232" s="156"/>
      <c r="CZ232" s="156"/>
      <c r="DA232" s="156"/>
      <c r="DB232" s="156"/>
      <c r="DC232" s="156"/>
      <c r="DD232" s="156"/>
      <c r="DE232" s="156"/>
      <c r="DF232" s="156"/>
      <c r="DG232" s="156"/>
      <c r="DH232" s="156"/>
      <c r="DI232" s="156"/>
      <c r="DJ232" s="156"/>
      <c r="DK232" s="156"/>
      <c r="DL232" s="156"/>
      <c r="DM232" s="156"/>
      <c r="DN232" s="156"/>
      <c r="DO232" s="156"/>
      <c r="DP232" s="156"/>
      <c r="DQ232" s="156"/>
      <c r="DR232" s="156"/>
      <c r="DS232" s="156"/>
      <c r="DT232" s="156"/>
      <c r="DU232" s="156"/>
      <c r="DV232" s="156"/>
      <c r="DW232" s="156"/>
      <c r="DX232" s="156"/>
      <c r="DY232" s="156"/>
      <c r="DZ232" s="156"/>
      <c r="EA232" s="156"/>
      <c r="EB232" s="156"/>
      <c r="EC232" s="156"/>
      <c r="ED232" s="156"/>
      <c r="EE232" s="156"/>
      <c r="EF232" s="156"/>
      <c r="EG232" s="156"/>
      <c r="EH232" s="156"/>
      <c r="EI232" s="156"/>
      <c r="EJ232" s="156"/>
      <c r="EK232" s="156"/>
      <c r="EL232" s="156"/>
      <c r="EM232" s="156"/>
      <c r="EN232" s="156"/>
      <c r="EO232" s="156"/>
      <c r="EP232" s="156"/>
      <c r="EQ232" s="156"/>
      <c r="ER232" s="156"/>
      <c r="ES232" s="156"/>
      <c r="ET232" s="156"/>
      <c r="EU232" s="156"/>
      <c r="EV232" s="156"/>
      <c r="EW232" s="156"/>
      <c r="EX232" s="156"/>
      <c r="EY232" s="156"/>
      <c r="EZ232" s="156"/>
      <c r="FA232" s="156"/>
      <c r="FB232" s="156"/>
      <c r="FC232" s="156"/>
      <c r="FD232" s="156"/>
      <c r="FE232" s="156"/>
      <c r="FF232" s="156"/>
      <c r="FG232" s="156"/>
      <c r="FH232" s="156"/>
      <c r="FI232" s="156"/>
      <c r="FJ232" s="156"/>
      <c r="FK232" s="156"/>
      <c r="FL232" s="156"/>
      <c r="FM232" s="156"/>
      <c r="FN232" s="156"/>
      <c r="FO232" s="156"/>
      <c r="FP232" s="156"/>
      <c r="FQ232" s="156"/>
      <c r="FR232" s="156"/>
      <c r="FS232" s="156"/>
      <c r="FT232" s="156"/>
      <c r="FU232" s="156"/>
      <c r="FV232" s="156"/>
      <c r="FW232" s="156"/>
      <c r="FX232" s="156"/>
      <c r="FY232" s="156"/>
      <c r="FZ232" s="156"/>
      <c r="GA232" s="156"/>
      <c r="GB232" s="156"/>
      <c r="GC232" s="156"/>
      <c r="GD232" s="156"/>
      <c r="GE232" s="156"/>
      <c r="GF232" s="156"/>
      <c r="GG232" s="156"/>
      <c r="GH232" s="156"/>
      <c r="GI232" s="156"/>
      <c r="GJ232" s="156"/>
      <c r="GK232" s="156"/>
      <c r="GL232" s="156"/>
      <c r="GM232" s="156"/>
      <c r="GN232" s="156"/>
      <c r="GO232" s="156"/>
      <c r="GP232" s="156"/>
      <c r="GQ232" s="156"/>
      <c r="GR232" s="156"/>
      <c r="GS232" s="156"/>
      <c r="GT232" s="156"/>
      <c r="GU232" s="156"/>
      <c r="GV232" s="156"/>
      <c r="GW232" s="156"/>
      <c r="GX232" s="156"/>
      <c r="GY232" s="156"/>
      <c r="GZ232" s="156"/>
      <c r="HA232" s="156"/>
      <c r="HB232" s="156"/>
      <c r="HC232" s="156"/>
      <c r="HD232" s="156"/>
      <c r="HE232" s="156"/>
      <c r="HF232" s="156"/>
      <c r="HG232" s="156"/>
      <c r="HH232" s="156"/>
      <c r="HI232" s="156"/>
      <c r="HJ232" s="156"/>
      <c r="HK232" s="156"/>
      <c r="HL232" s="156"/>
      <c r="HM232" s="156"/>
      <c r="HN232" s="156"/>
      <c r="HO232" s="156"/>
      <c r="HP232" s="156"/>
      <c r="HQ232" s="156"/>
      <c r="HR232" s="156"/>
      <c r="HS232" s="156"/>
      <c r="HT232" s="156"/>
      <c r="HU232" s="156"/>
      <c r="HV232" s="156"/>
      <c r="HW232" s="156"/>
      <c r="HX232" s="156"/>
      <c r="HY232" s="156"/>
      <c r="HZ232" s="156"/>
      <c r="IA232" s="156"/>
      <c r="IB232" s="156"/>
      <c r="IC232" s="156"/>
      <c r="ID232" s="156"/>
      <c r="IE232" s="156"/>
      <c r="IF232" s="156"/>
      <c r="IG232" s="156"/>
      <c r="IH232" s="156"/>
      <c r="II232" s="156"/>
      <c r="IJ232" s="156"/>
      <c r="IK232" s="156"/>
      <c r="IL232" s="156"/>
      <c r="IM232" s="156"/>
      <c r="IN232" s="156"/>
      <c r="IO232" s="156"/>
      <c r="IP232" s="156"/>
      <c r="IQ232" s="156"/>
      <c r="IR232" s="156"/>
      <c r="IS232" s="156"/>
      <c r="IT232" s="156"/>
      <c r="IU232" s="156"/>
      <c r="IV232" s="156"/>
      <c r="IW232" s="156"/>
      <c r="IX232" s="156"/>
    </row>
    <row r="233" spans="1:258" s="199" customFormat="1" x14ac:dyDescent="0.25">
      <c r="A233" s="156"/>
      <c r="B233" s="156"/>
      <c r="C233" s="156"/>
      <c r="D233" s="157"/>
      <c r="E233" s="158"/>
      <c r="F233" s="158"/>
      <c r="G233" s="158"/>
      <c r="H233" s="158"/>
      <c r="I233" s="158"/>
      <c r="J233" s="158"/>
      <c r="K233" s="158"/>
      <c r="L233" s="158"/>
      <c r="M233" s="158"/>
      <c r="N233" s="159"/>
      <c r="O233" s="160"/>
      <c r="P233" s="160"/>
      <c r="Q233" s="611"/>
      <c r="R233" s="154"/>
      <c r="S233" s="198"/>
      <c r="T233" s="198"/>
      <c r="U233" s="198"/>
      <c r="V233" s="198"/>
      <c r="W233" s="198"/>
      <c r="X233" s="198"/>
    </row>
    <row r="234" spans="1:258" x14ac:dyDescent="0.25">
      <c r="Q234" s="198"/>
      <c r="S234" s="198"/>
      <c r="T234" s="198"/>
      <c r="U234" s="198"/>
      <c r="V234" s="198"/>
      <c r="W234" s="198"/>
      <c r="X234" s="198"/>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c r="II234" s="199"/>
      <c r="IJ234" s="199"/>
      <c r="IK234" s="199"/>
      <c r="IL234" s="199"/>
      <c r="IM234" s="199"/>
      <c r="IN234" s="199"/>
      <c r="IO234" s="199"/>
      <c r="IP234" s="199"/>
      <c r="IQ234" s="199"/>
      <c r="IR234" s="199"/>
      <c r="IS234" s="199"/>
      <c r="IT234" s="199"/>
      <c r="IU234" s="199"/>
      <c r="IV234" s="199"/>
      <c r="IW234" s="199"/>
    </row>
    <row r="235" spans="1:258" s="199" customFormat="1" x14ac:dyDescent="0.25">
      <c r="A235" s="156"/>
      <c r="B235" s="156"/>
      <c r="C235" s="156"/>
      <c r="D235" s="157"/>
      <c r="E235" s="158"/>
      <c r="F235" s="158"/>
      <c r="G235" s="158"/>
      <c r="H235" s="158"/>
      <c r="I235" s="158"/>
      <c r="J235" s="158"/>
      <c r="K235" s="158"/>
      <c r="L235" s="158"/>
      <c r="M235" s="158"/>
      <c r="N235" s="159"/>
      <c r="O235" s="160"/>
      <c r="P235" s="160"/>
      <c r="Q235" s="602"/>
      <c r="R235" s="154"/>
      <c r="S235" s="161"/>
      <c r="T235" s="161"/>
      <c r="U235" s="161"/>
      <c r="V235" s="161"/>
      <c r="W235" s="161"/>
      <c r="X235" s="161"/>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c r="CL235" s="156"/>
      <c r="CM235" s="156"/>
      <c r="CN235" s="156"/>
      <c r="CO235" s="156"/>
      <c r="CP235" s="156"/>
      <c r="CQ235" s="156"/>
      <c r="CR235" s="156"/>
      <c r="CS235" s="156"/>
      <c r="CT235" s="156"/>
      <c r="CU235" s="156"/>
      <c r="CV235" s="156"/>
      <c r="CW235" s="156"/>
      <c r="CX235" s="156"/>
      <c r="CY235" s="156"/>
      <c r="CZ235" s="156"/>
      <c r="DA235" s="156"/>
      <c r="DB235" s="156"/>
      <c r="DC235" s="156"/>
      <c r="DD235" s="156"/>
      <c r="DE235" s="156"/>
      <c r="DF235" s="156"/>
      <c r="DG235" s="156"/>
      <c r="DH235" s="156"/>
      <c r="DI235" s="156"/>
      <c r="DJ235" s="156"/>
      <c r="DK235" s="156"/>
      <c r="DL235" s="156"/>
      <c r="DM235" s="156"/>
      <c r="DN235" s="156"/>
      <c r="DO235" s="156"/>
      <c r="DP235" s="156"/>
      <c r="DQ235" s="156"/>
      <c r="DR235" s="156"/>
      <c r="DS235" s="156"/>
      <c r="DT235" s="156"/>
      <c r="DU235" s="156"/>
      <c r="DV235" s="156"/>
      <c r="DW235" s="156"/>
      <c r="DX235" s="156"/>
      <c r="DY235" s="156"/>
      <c r="DZ235" s="156"/>
      <c r="EA235" s="156"/>
      <c r="EB235" s="156"/>
      <c r="EC235" s="156"/>
      <c r="ED235" s="156"/>
      <c r="EE235" s="156"/>
      <c r="EF235" s="156"/>
      <c r="EG235" s="156"/>
      <c r="EH235" s="156"/>
      <c r="EI235" s="156"/>
      <c r="EJ235" s="156"/>
      <c r="EK235" s="156"/>
      <c r="EL235" s="156"/>
      <c r="EM235" s="156"/>
      <c r="EN235" s="156"/>
      <c r="EO235" s="156"/>
      <c r="EP235" s="156"/>
      <c r="EQ235" s="156"/>
      <c r="ER235" s="156"/>
      <c r="ES235" s="156"/>
      <c r="ET235" s="156"/>
      <c r="EU235" s="156"/>
      <c r="EV235" s="156"/>
      <c r="EW235" s="156"/>
      <c r="EX235" s="156"/>
      <c r="EY235" s="156"/>
      <c r="EZ235" s="156"/>
      <c r="FA235" s="156"/>
      <c r="FB235" s="156"/>
      <c r="FC235" s="156"/>
      <c r="FD235" s="156"/>
      <c r="FE235" s="156"/>
      <c r="FF235" s="156"/>
      <c r="FG235" s="156"/>
      <c r="FH235" s="156"/>
      <c r="FI235" s="156"/>
      <c r="FJ235" s="156"/>
      <c r="FK235" s="156"/>
      <c r="FL235" s="156"/>
      <c r="FM235" s="156"/>
      <c r="FN235" s="156"/>
      <c r="FO235" s="156"/>
      <c r="FP235" s="156"/>
      <c r="FQ235" s="156"/>
      <c r="FR235" s="156"/>
      <c r="FS235" s="156"/>
      <c r="FT235" s="156"/>
      <c r="FU235" s="156"/>
      <c r="FV235" s="156"/>
      <c r="FW235" s="156"/>
      <c r="FX235" s="156"/>
      <c r="FY235" s="156"/>
      <c r="FZ235" s="156"/>
      <c r="GA235" s="156"/>
      <c r="GB235" s="156"/>
      <c r="GC235" s="156"/>
      <c r="GD235" s="156"/>
      <c r="GE235" s="156"/>
      <c r="GF235" s="156"/>
      <c r="GG235" s="156"/>
      <c r="GH235" s="156"/>
      <c r="GI235" s="156"/>
      <c r="GJ235" s="156"/>
      <c r="GK235" s="156"/>
      <c r="GL235" s="156"/>
      <c r="GM235" s="156"/>
      <c r="GN235" s="156"/>
      <c r="GO235" s="156"/>
      <c r="GP235" s="156"/>
      <c r="GQ235" s="156"/>
      <c r="GR235" s="156"/>
      <c r="GS235" s="156"/>
      <c r="GT235" s="156"/>
      <c r="GU235" s="156"/>
      <c r="GV235" s="156"/>
      <c r="GW235" s="156"/>
      <c r="GX235" s="156"/>
      <c r="GY235" s="156"/>
      <c r="GZ235" s="156"/>
      <c r="HA235" s="156"/>
      <c r="HB235" s="156"/>
      <c r="HC235" s="156"/>
      <c r="HD235" s="156"/>
      <c r="HE235" s="156"/>
      <c r="HF235" s="156"/>
      <c r="HG235" s="156"/>
      <c r="HH235" s="156"/>
      <c r="HI235" s="156"/>
      <c r="HJ235" s="156"/>
      <c r="HK235" s="156"/>
      <c r="HL235" s="156"/>
      <c r="HM235" s="156"/>
      <c r="HN235" s="156"/>
      <c r="HO235" s="156"/>
      <c r="HP235" s="156"/>
      <c r="HQ235" s="156"/>
      <c r="HR235" s="156"/>
      <c r="HS235" s="156"/>
      <c r="HT235" s="156"/>
      <c r="HU235" s="156"/>
      <c r="HV235" s="156"/>
      <c r="HW235" s="156"/>
      <c r="HX235" s="156"/>
      <c r="HY235" s="156"/>
      <c r="HZ235" s="156"/>
      <c r="IA235" s="156"/>
      <c r="IB235" s="156"/>
      <c r="IC235" s="156"/>
      <c r="ID235" s="156"/>
      <c r="IE235" s="156"/>
      <c r="IF235" s="156"/>
      <c r="IG235" s="156"/>
      <c r="IH235" s="156"/>
      <c r="II235" s="156"/>
      <c r="IJ235" s="156"/>
      <c r="IK235" s="156"/>
      <c r="IL235" s="156"/>
      <c r="IM235" s="156"/>
      <c r="IN235" s="156"/>
      <c r="IO235" s="156"/>
      <c r="IP235" s="156"/>
      <c r="IQ235" s="156"/>
      <c r="IR235" s="156"/>
      <c r="IS235" s="156"/>
      <c r="IT235" s="156"/>
      <c r="IU235" s="156"/>
      <c r="IV235" s="156"/>
      <c r="IW235" s="156"/>
      <c r="IX235" s="156"/>
    </row>
    <row r="236" spans="1:258" s="233" customFormat="1" x14ac:dyDescent="0.25">
      <c r="A236" s="156"/>
      <c r="B236" s="156"/>
      <c r="C236" s="156"/>
      <c r="D236" s="157"/>
      <c r="E236" s="158"/>
      <c r="F236" s="158"/>
      <c r="G236" s="158"/>
      <c r="H236" s="158"/>
      <c r="I236" s="158"/>
      <c r="J236" s="158"/>
      <c r="K236" s="158"/>
      <c r="L236" s="158"/>
      <c r="M236" s="158"/>
      <c r="N236" s="159"/>
      <c r="O236" s="160"/>
      <c r="P236" s="160"/>
      <c r="Q236" s="198"/>
      <c r="R236" s="154"/>
      <c r="S236" s="198"/>
      <c r="T236" s="198"/>
      <c r="U236" s="198"/>
      <c r="V236" s="198"/>
      <c r="W236" s="198"/>
      <c r="X236" s="198"/>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c r="IR236" s="199"/>
      <c r="IS236" s="199"/>
      <c r="IT236" s="199"/>
      <c r="IU236" s="199"/>
      <c r="IV236" s="199"/>
      <c r="IW236" s="199"/>
      <c r="IX236" s="199"/>
    </row>
    <row r="237" spans="1:258" s="233" customFormat="1" x14ac:dyDescent="0.25">
      <c r="A237" s="156"/>
      <c r="B237" s="156"/>
      <c r="C237" s="156"/>
      <c r="D237" s="157"/>
      <c r="E237" s="158"/>
      <c r="F237" s="158"/>
      <c r="G237" s="158"/>
      <c r="H237" s="158"/>
      <c r="I237" s="158"/>
      <c r="J237" s="158"/>
      <c r="K237" s="158"/>
      <c r="L237" s="158"/>
      <c r="M237" s="158"/>
      <c r="N237" s="159"/>
      <c r="O237" s="160"/>
      <c r="P237" s="160"/>
      <c r="Q237" s="612"/>
      <c r="R237" s="154"/>
      <c r="S237" s="198"/>
      <c r="T237" s="198"/>
      <c r="U237" s="198"/>
      <c r="V237" s="198"/>
      <c r="W237" s="198"/>
      <c r="X237" s="198"/>
    </row>
    <row r="238" spans="1:258" s="233" customFormat="1" x14ac:dyDescent="0.25">
      <c r="A238" s="156"/>
      <c r="B238" s="156"/>
      <c r="C238" s="156"/>
      <c r="D238" s="157"/>
      <c r="E238" s="158"/>
      <c r="F238" s="158"/>
      <c r="G238" s="158"/>
      <c r="H238" s="158"/>
      <c r="I238" s="158"/>
      <c r="J238" s="158"/>
      <c r="K238" s="158"/>
      <c r="L238" s="158"/>
      <c r="M238" s="158"/>
      <c r="N238" s="159"/>
      <c r="O238" s="160"/>
      <c r="P238" s="160"/>
      <c r="Q238" s="611"/>
      <c r="R238" s="154"/>
      <c r="S238" s="198"/>
      <c r="T238" s="198"/>
      <c r="U238" s="198"/>
      <c r="V238" s="198"/>
      <c r="W238" s="198"/>
      <c r="X238" s="198"/>
    </row>
    <row r="239" spans="1:258" s="233" customFormat="1" x14ac:dyDescent="0.25">
      <c r="A239" s="156"/>
      <c r="B239" s="156"/>
      <c r="C239" s="156"/>
      <c r="D239" s="157"/>
      <c r="E239" s="158"/>
      <c r="F239" s="158"/>
      <c r="G239" s="158"/>
      <c r="H239" s="158"/>
      <c r="I239" s="158"/>
      <c r="J239" s="158"/>
      <c r="K239" s="158"/>
      <c r="L239" s="158"/>
      <c r="M239" s="158"/>
      <c r="N239" s="159"/>
      <c r="O239" s="160"/>
      <c r="P239" s="160"/>
      <c r="Q239" s="611"/>
      <c r="R239" s="154"/>
      <c r="S239" s="198"/>
      <c r="T239" s="198"/>
      <c r="U239" s="198"/>
      <c r="V239" s="198"/>
      <c r="W239" s="198"/>
      <c r="X239" s="198"/>
    </row>
    <row r="240" spans="1:258" s="233" customFormat="1" x14ac:dyDescent="0.25">
      <c r="A240" s="156"/>
      <c r="B240" s="156"/>
      <c r="C240" s="156"/>
      <c r="D240" s="157"/>
      <c r="E240" s="158"/>
      <c r="F240" s="158"/>
      <c r="G240" s="158"/>
      <c r="H240" s="158"/>
      <c r="I240" s="158"/>
      <c r="J240" s="158"/>
      <c r="K240" s="158"/>
      <c r="L240" s="158"/>
      <c r="M240" s="158"/>
      <c r="N240" s="159"/>
      <c r="O240" s="160"/>
      <c r="P240" s="160"/>
      <c r="Q240" s="611"/>
      <c r="R240" s="154"/>
      <c r="S240" s="198"/>
      <c r="T240" s="198"/>
      <c r="U240" s="198"/>
      <c r="V240" s="198"/>
      <c r="W240" s="198"/>
      <c r="X240" s="198"/>
    </row>
    <row r="241" spans="1:258" s="233" customFormat="1" x14ac:dyDescent="0.25">
      <c r="A241" s="156"/>
      <c r="B241" s="156"/>
      <c r="C241" s="156"/>
      <c r="D241" s="157"/>
      <c r="E241" s="158"/>
      <c r="F241" s="158"/>
      <c r="G241" s="158"/>
      <c r="H241" s="158"/>
      <c r="I241" s="158"/>
      <c r="J241" s="158"/>
      <c r="K241" s="158"/>
      <c r="L241" s="158"/>
      <c r="M241" s="158"/>
      <c r="N241" s="159"/>
      <c r="O241" s="160"/>
      <c r="P241" s="160"/>
      <c r="Q241" s="611"/>
      <c r="R241" s="154"/>
      <c r="S241" s="198"/>
      <c r="T241" s="198"/>
      <c r="U241" s="198"/>
      <c r="V241" s="198"/>
      <c r="W241" s="198"/>
      <c r="X241" s="198"/>
    </row>
    <row r="242" spans="1:258" s="233" customFormat="1" x14ac:dyDescent="0.25">
      <c r="A242" s="156"/>
      <c r="B242" s="156"/>
      <c r="C242" s="156"/>
      <c r="D242" s="157"/>
      <c r="E242" s="158"/>
      <c r="F242" s="158"/>
      <c r="G242" s="158"/>
      <c r="H242" s="158"/>
      <c r="I242" s="158"/>
      <c r="J242" s="158"/>
      <c r="K242" s="158"/>
      <c r="L242" s="158"/>
      <c r="M242" s="158"/>
      <c r="N242" s="159"/>
      <c r="O242" s="160"/>
      <c r="P242" s="160"/>
      <c r="Q242" s="611"/>
      <c r="R242" s="154"/>
      <c r="S242" s="198"/>
      <c r="T242" s="198"/>
      <c r="U242" s="198"/>
      <c r="V242" s="198"/>
      <c r="W242" s="198"/>
      <c r="X242" s="198"/>
    </row>
    <row r="243" spans="1:258" s="233" customFormat="1" x14ac:dyDescent="0.25">
      <c r="A243" s="156"/>
      <c r="B243" s="156"/>
      <c r="C243" s="156"/>
      <c r="D243" s="157"/>
      <c r="E243" s="158"/>
      <c r="F243" s="158"/>
      <c r="G243" s="158"/>
      <c r="H243" s="158"/>
      <c r="I243" s="158"/>
      <c r="J243" s="158"/>
      <c r="K243" s="158"/>
      <c r="L243" s="158"/>
      <c r="M243" s="158"/>
      <c r="N243" s="159"/>
      <c r="O243" s="160"/>
      <c r="P243" s="160"/>
      <c r="Q243" s="611"/>
      <c r="R243" s="154"/>
      <c r="S243" s="198"/>
      <c r="T243" s="198"/>
      <c r="U243" s="198"/>
      <c r="V243" s="198"/>
      <c r="W243" s="198"/>
      <c r="X243" s="198"/>
    </row>
    <row r="244" spans="1:258" s="233" customFormat="1" x14ac:dyDescent="0.25">
      <c r="A244" s="156"/>
      <c r="B244" s="156"/>
      <c r="C244" s="156"/>
      <c r="D244" s="157"/>
      <c r="E244" s="158"/>
      <c r="F244" s="158"/>
      <c r="G244" s="158"/>
      <c r="H244" s="158"/>
      <c r="I244" s="158"/>
      <c r="J244" s="158"/>
      <c r="K244" s="158"/>
      <c r="L244" s="158"/>
      <c r="M244" s="158"/>
      <c r="N244" s="159"/>
      <c r="O244" s="160"/>
      <c r="P244" s="160"/>
      <c r="Q244" s="611"/>
      <c r="R244" s="154"/>
      <c r="S244" s="198"/>
      <c r="T244" s="198"/>
      <c r="U244" s="198"/>
      <c r="V244" s="198"/>
      <c r="W244" s="198"/>
      <c r="X244" s="198"/>
    </row>
    <row r="245" spans="1:258" s="233" customFormat="1" x14ac:dyDescent="0.25">
      <c r="A245" s="156"/>
      <c r="B245" s="156"/>
      <c r="C245" s="156"/>
      <c r="D245" s="157"/>
      <c r="E245" s="158"/>
      <c r="F245" s="158"/>
      <c r="G245" s="158"/>
      <c r="H245" s="158"/>
      <c r="I245" s="158"/>
      <c r="J245" s="158"/>
      <c r="K245" s="158"/>
      <c r="L245" s="158"/>
      <c r="M245" s="158"/>
      <c r="N245" s="159"/>
      <c r="O245" s="160"/>
      <c r="P245" s="160"/>
      <c r="Q245" s="611"/>
      <c r="R245" s="154"/>
      <c r="S245" s="198"/>
      <c r="T245" s="198"/>
      <c r="U245" s="198"/>
      <c r="V245" s="198"/>
      <c r="W245" s="198"/>
      <c r="X245" s="198"/>
    </row>
    <row r="246" spans="1:258" x14ac:dyDescent="0.25">
      <c r="Q246" s="611"/>
      <c r="S246" s="198"/>
      <c r="T246" s="198"/>
      <c r="U246" s="198"/>
      <c r="V246" s="198"/>
      <c r="W246" s="198"/>
      <c r="X246" s="198"/>
      <c r="Y246" s="233"/>
      <c r="Z246" s="233"/>
      <c r="AA246" s="233"/>
      <c r="AB246" s="233"/>
      <c r="AC246" s="233"/>
      <c r="AD246" s="233"/>
      <c r="AE246" s="233"/>
      <c r="AF246" s="233"/>
      <c r="AG246" s="233"/>
      <c r="AH246" s="233"/>
      <c r="AI246" s="233"/>
      <c r="AJ246" s="233"/>
      <c r="AK246" s="233"/>
      <c r="AL246" s="233"/>
      <c r="AM246" s="233"/>
      <c r="AN246" s="233"/>
      <c r="AO246" s="233"/>
      <c r="AP246" s="233"/>
      <c r="AQ246" s="233"/>
      <c r="AR246" s="233"/>
      <c r="AS246" s="233"/>
      <c r="AT246" s="233"/>
      <c r="AU246" s="233"/>
      <c r="AV246" s="233"/>
      <c r="AW246" s="233"/>
      <c r="AX246" s="233"/>
      <c r="AY246" s="233"/>
      <c r="AZ246" s="233"/>
      <c r="BA246" s="233"/>
      <c r="BB246" s="233"/>
      <c r="BC246" s="233"/>
      <c r="BD246" s="233"/>
      <c r="BE246" s="233"/>
      <c r="BF246" s="233"/>
      <c r="BG246" s="233"/>
      <c r="BH246" s="233"/>
      <c r="BI246" s="233"/>
      <c r="BJ246" s="233"/>
      <c r="BK246" s="233"/>
      <c r="BL246" s="233"/>
      <c r="BM246" s="233"/>
      <c r="BN246" s="233"/>
      <c r="BO246" s="233"/>
      <c r="BP246" s="233"/>
      <c r="BQ246" s="233"/>
      <c r="BR246" s="233"/>
      <c r="BS246" s="233"/>
      <c r="BT246" s="233"/>
      <c r="BU246" s="233"/>
      <c r="BV246" s="233"/>
      <c r="BW246" s="233"/>
      <c r="BX246" s="233"/>
      <c r="BY246" s="233"/>
      <c r="BZ246" s="233"/>
      <c r="CA246" s="233"/>
      <c r="CB246" s="233"/>
      <c r="CC246" s="233"/>
      <c r="CD246" s="233"/>
      <c r="CE246" s="233"/>
      <c r="CF246" s="233"/>
      <c r="CG246" s="233"/>
      <c r="CH246" s="233"/>
      <c r="CI246" s="233"/>
      <c r="CJ246" s="233"/>
      <c r="CK246" s="233"/>
      <c r="CL246" s="233"/>
      <c r="CM246" s="233"/>
      <c r="CN246" s="233"/>
      <c r="CO246" s="233"/>
      <c r="CP246" s="233"/>
      <c r="CQ246" s="233"/>
      <c r="CR246" s="233"/>
      <c r="CS246" s="233"/>
      <c r="CT246" s="233"/>
      <c r="CU246" s="233"/>
      <c r="CV246" s="233"/>
      <c r="CW246" s="233"/>
      <c r="CX246" s="233"/>
      <c r="CY246" s="233"/>
      <c r="CZ246" s="233"/>
      <c r="DA246" s="233"/>
      <c r="DB246" s="233"/>
      <c r="DC246" s="233"/>
      <c r="DD246" s="233"/>
      <c r="DE246" s="233"/>
      <c r="DF246" s="233"/>
      <c r="DG246" s="233"/>
      <c r="DH246" s="233"/>
      <c r="DI246" s="233"/>
      <c r="DJ246" s="233"/>
      <c r="DK246" s="233"/>
      <c r="DL246" s="233"/>
      <c r="DM246" s="233"/>
      <c r="DN246" s="233"/>
      <c r="DO246" s="233"/>
      <c r="DP246" s="233"/>
      <c r="DQ246" s="233"/>
      <c r="DR246" s="233"/>
      <c r="DS246" s="233"/>
      <c r="DT246" s="233"/>
      <c r="DU246" s="233"/>
      <c r="DV246" s="233"/>
      <c r="DW246" s="233"/>
      <c r="DX246" s="233"/>
      <c r="DY246" s="233"/>
      <c r="DZ246" s="233"/>
      <c r="EA246" s="233"/>
      <c r="EB246" s="233"/>
      <c r="EC246" s="233"/>
      <c r="ED246" s="233"/>
      <c r="EE246" s="233"/>
      <c r="EF246" s="233"/>
      <c r="EG246" s="233"/>
      <c r="EH246" s="233"/>
      <c r="EI246" s="233"/>
      <c r="EJ246" s="233"/>
      <c r="EK246" s="233"/>
      <c r="EL246" s="233"/>
      <c r="EM246" s="233"/>
      <c r="EN246" s="233"/>
      <c r="EO246" s="233"/>
      <c r="EP246" s="233"/>
      <c r="EQ246" s="233"/>
      <c r="ER246" s="233"/>
      <c r="ES246" s="233"/>
      <c r="ET246" s="233"/>
      <c r="EU246" s="233"/>
      <c r="EV246" s="233"/>
      <c r="EW246" s="233"/>
      <c r="EX246" s="233"/>
      <c r="EY246" s="233"/>
      <c r="EZ246" s="233"/>
      <c r="FA246" s="233"/>
      <c r="FB246" s="233"/>
      <c r="FC246" s="233"/>
      <c r="FD246" s="233"/>
      <c r="FE246" s="233"/>
      <c r="FF246" s="233"/>
      <c r="FG246" s="233"/>
      <c r="FH246" s="233"/>
      <c r="FI246" s="233"/>
      <c r="FJ246" s="233"/>
      <c r="FK246" s="233"/>
      <c r="FL246" s="233"/>
      <c r="FM246" s="233"/>
      <c r="FN246" s="233"/>
      <c r="FO246" s="233"/>
      <c r="FP246" s="233"/>
      <c r="FQ246" s="233"/>
      <c r="FR246" s="233"/>
      <c r="FS246" s="233"/>
      <c r="FT246" s="233"/>
      <c r="FU246" s="233"/>
      <c r="FV246" s="233"/>
      <c r="FW246" s="233"/>
      <c r="FX246" s="233"/>
      <c r="FY246" s="233"/>
      <c r="FZ246" s="233"/>
      <c r="GA246" s="233"/>
      <c r="GB246" s="233"/>
      <c r="GC246" s="233"/>
      <c r="GD246" s="233"/>
      <c r="GE246" s="233"/>
      <c r="GF246" s="233"/>
      <c r="GG246" s="233"/>
      <c r="GH246" s="233"/>
      <c r="GI246" s="233"/>
      <c r="GJ246" s="233"/>
      <c r="GK246" s="233"/>
      <c r="GL246" s="233"/>
      <c r="GM246" s="233"/>
      <c r="GN246" s="233"/>
      <c r="GO246" s="233"/>
      <c r="GP246" s="233"/>
      <c r="GQ246" s="233"/>
      <c r="GR246" s="233"/>
      <c r="GS246" s="233"/>
      <c r="GT246" s="233"/>
      <c r="GU246" s="233"/>
      <c r="GV246" s="233"/>
      <c r="GW246" s="233"/>
      <c r="GX246" s="233"/>
      <c r="GY246" s="233"/>
      <c r="GZ246" s="233"/>
      <c r="HA246" s="233"/>
      <c r="HB246" s="233"/>
      <c r="HC246" s="233"/>
      <c r="HD246" s="233"/>
      <c r="HE246" s="233"/>
      <c r="HF246" s="233"/>
      <c r="HG246" s="233"/>
      <c r="HH246" s="233"/>
      <c r="HI246" s="233"/>
      <c r="HJ246" s="233"/>
      <c r="HK246" s="233"/>
      <c r="HL246" s="233"/>
      <c r="HM246" s="233"/>
      <c r="HN246" s="233"/>
      <c r="HO246" s="233"/>
      <c r="HP246" s="233"/>
      <c r="HQ246" s="233"/>
      <c r="HR246" s="233"/>
      <c r="HS246" s="233"/>
      <c r="HT246" s="233"/>
      <c r="HU246" s="233"/>
      <c r="HV246" s="233"/>
      <c r="HW246" s="233"/>
      <c r="HX246" s="233"/>
      <c r="HY246" s="233"/>
      <c r="HZ246" s="233"/>
      <c r="IA246" s="233"/>
      <c r="IB246" s="233"/>
      <c r="IC246" s="233"/>
      <c r="ID246" s="233"/>
      <c r="IE246" s="233"/>
      <c r="IF246" s="233"/>
      <c r="IG246" s="233"/>
      <c r="IH246" s="233"/>
      <c r="II246" s="233"/>
      <c r="IJ246" s="233"/>
      <c r="IK246" s="233"/>
      <c r="IL246" s="233"/>
      <c r="IM246" s="233"/>
      <c r="IN246" s="233"/>
      <c r="IO246" s="233"/>
      <c r="IP246" s="233"/>
      <c r="IQ246" s="233"/>
      <c r="IR246" s="233"/>
      <c r="IS246" s="233"/>
      <c r="IT246" s="233"/>
      <c r="IU246" s="233"/>
      <c r="IV246" s="233"/>
      <c r="IW246" s="233"/>
      <c r="IX246" s="233"/>
    </row>
    <row r="247" spans="1:258" s="233" customFormat="1" x14ac:dyDescent="0.25">
      <c r="A247" s="156"/>
      <c r="B247" s="156"/>
      <c r="C247" s="156"/>
      <c r="D247" s="157"/>
      <c r="E247" s="158"/>
      <c r="F247" s="158"/>
      <c r="G247" s="158"/>
      <c r="H247" s="158"/>
      <c r="I247" s="158"/>
      <c r="J247" s="158"/>
      <c r="K247" s="158"/>
      <c r="L247" s="158"/>
      <c r="M247" s="158"/>
      <c r="N247" s="159"/>
      <c r="O247" s="160"/>
      <c r="P247" s="160"/>
      <c r="Q247" s="611"/>
      <c r="R247" s="154"/>
      <c r="S247" s="198"/>
      <c r="T247" s="198"/>
      <c r="U247" s="198"/>
      <c r="V247" s="198"/>
      <c r="W247" s="198"/>
      <c r="X247" s="198"/>
    </row>
    <row r="248" spans="1:258" s="233" customFormat="1" x14ac:dyDescent="0.25">
      <c r="A248" s="156"/>
      <c r="B248" s="156"/>
      <c r="C248" s="156"/>
      <c r="D248" s="157"/>
      <c r="E248" s="158"/>
      <c r="F248" s="158"/>
      <c r="G248" s="158"/>
      <c r="H248" s="158"/>
      <c r="I248" s="158"/>
      <c r="J248" s="158"/>
      <c r="K248" s="158"/>
      <c r="L248" s="158"/>
      <c r="M248" s="158"/>
      <c r="N248" s="159"/>
      <c r="O248" s="160"/>
      <c r="P248" s="160"/>
      <c r="Q248" s="611"/>
      <c r="R248" s="154"/>
      <c r="S248" s="198"/>
      <c r="T248" s="198"/>
      <c r="U248" s="198"/>
      <c r="V248" s="198"/>
      <c r="W248" s="198"/>
      <c r="X248" s="198"/>
    </row>
    <row r="249" spans="1:258" s="233" customFormat="1" x14ac:dyDescent="0.25">
      <c r="A249" s="156"/>
      <c r="B249" s="156"/>
      <c r="C249" s="156"/>
      <c r="D249" s="157"/>
      <c r="E249" s="158"/>
      <c r="F249" s="158"/>
      <c r="G249" s="158"/>
      <c r="H249" s="158"/>
      <c r="I249" s="158"/>
      <c r="J249" s="158"/>
      <c r="K249" s="158"/>
      <c r="L249" s="158"/>
      <c r="M249" s="158"/>
      <c r="N249" s="159"/>
      <c r="O249" s="160"/>
      <c r="P249" s="160"/>
      <c r="Q249" s="611"/>
      <c r="R249" s="154"/>
      <c r="S249" s="198"/>
      <c r="T249" s="198"/>
      <c r="U249" s="198"/>
      <c r="V249" s="198"/>
      <c r="W249" s="198"/>
      <c r="X249" s="198"/>
    </row>
    <row r="250" spans="1:258" x14ac:dyDescent="0.25">
      <c r="Q250" s="602"/>
    </row>
    <row r="251" spans="1:258" s="556" customFormat="1" x14ac:dyDescent="0.25">
      <c r="A251" s="156"/>
      <c r="B251" s="156"/>
      <c r="C251" s="156"/>
      <c r="D251" s="157"/>
      <c r="E251" s="158"/>
      <c r="F251" s="158"/>
      <c r="G251" s="158"/>
      <c r="H251" s="158"/>
      <c r="I251" s="158"/>
      <c r="J251" s="158"/>
      <c r="K251" s="158"/>
      <c r="L251" s="158"/>
      <c r="M251" s="158"/>
      <c r="N251" s="159"/>
      <c r="O251" s="160"/>
      <c r="P251" s="160"/>
      <c r="Q251" s="602"/>
      <c r="R251" s="154"/>
      <c r="S251" s="161"/>
      <c r="T251" s="161"/>
      <c r="U251" s="161"/>
      <c r="V251" s="161"/>
      <c r="W251" s="161"/>
      <c r="X251" s="161"/>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c r="CD251" s="156"/>
      <c r="CE251" s="156"/>
      <c r="CF251" s="156"/>
      <c r="CG251" s="156"/>
      <c r="CH251" s="156"/>
      <c r="CI251" s="156"/>
      <c r="CJ251" s="156"/>
      <c r="CK251" s="156"/>
      <c r="CL251" s="156"/>
      <c r="CM251" s="156"/>
      <c r="CN251" s="156"/>
      <c r="CO251" s="156"/>
      <c r="CP251" s="156"/>
      <c r="CQ251" s="156"/>
      <c r="CR251" s="156"/>
      <c r="CS251" s="156"/>
      <c r="CT251" s="156"/>
      <c r="CU251" s="156"/>
      <c r="CV251" s="156"/>
      <c r="CW251" s="156"/>
      <c r="CX251" s="156"/>
      <c r="CY251" s="156"/>
      <c r="CZ251" s="156"/>
      <c r="DA251" s="156"/>
      <c r="DB251" s="156"/>
      <c r="DC251" s="156"/>
      <c r="DD251" s="156"/>
      <c r="DE251" s="156"/>
      <c r="DF251" s="156"/>
      <c r="DG251" s="156"/>
      <c r="DH251" s="156"/>
      <c r="DI251" s="156"/>
      <c r="DJ251" s="156"/>
      <c r="DK251" s="156"/>
      <c r="DL251" s="156"/>
      <c r="DM251" s="156"/>
      <c r="DN251" s="156"/>
      <c r="DO251" s="156"/>
      <c r="DP251" s="156"/>
      <c r="DQ251" s="156"/>
      <c r="DR251" s="156"/>
      <c r="DS251" s="156"/>
      <c r="DT251" s="156"/>
      <c r="DU251" s="156"/>
      <c r="DV251" s="156"/>
      <c r="DW251" s="156"/>
      <c r="DX251" s="156"/>
      <c r="DY251" s="156"/>
      <c r="DZ251" s="156"/>
      <c r="EA251" s="156"/>
      <c r="EB251" s="156"/>
      <c r="EC251" s="156"/>
      <c r="ED251" s="156"/>
      <c r="EE251" s="156"/>
      <c r="EF251" s="156"/>
      <c r="EG251" s="156"/>
      <c r="EH251" s="156"/>
      <c r="EI251" s="156"/>
      <c r="EJ251" s="156"/>
      <c r="EK251" s="156"/>
      <c r="EL251" s="156"/>
      <c r="EM251" s="156"/>
      <c r="EN251" s="156"/>
      <c r="EO251" s="156"/>
      <c r="EP251" s="156"/>
      <c r="EQ251" s="156"/>
      <c r="ER251" s="156"/>
      <c r="ES251" s="156"/>
      <c r="ET251" s="156"/>
      <c r="EU251" s="156"/>
      <c r="EV251" s="156"/>
      <c r="EW251" s="156"/>
      <c r="EX251" s="156"/>
      <c r="EY251" s="156"/>
      <c r="EZ251" s="156"/>
      <c r="FA251" s="156"/>
      <c r="FB251" s="156"/>
      <c r="FC251" s="156"/>
      <c r="FD251" s="156"/>
      <c r="FE251" s="156"/>
      <c r="FF251" s="156"/>
      <c r="FG251" s="156"/>
      <c r="FH251" s="156"/>
      <c r="FI251" s="156"/>
      <c r="FJ251" s="156"/>
      <c r="FK251" s="156"/>
      <c r="FL251" s="156"/>
      <c r="FM251" s="156"/>
      <c r="FN251" s="156"/>
      <c r="FO251" s="156"/>
      <c r="FP251" s="156"/>
      <c r="FQ251" s="156"/>
      <c r="FR251" s="156"/>
      <c r="FS251" s="156"/>
      <c r="FT251" s="156"/>
      <c r="FU251" s="156"/>
      <c r="FV251" s="156"/>
      <c r="FW251" s="156"/>
      <c r="FX251" s="156"/>
      <c r="FY251" s="156"/>
      <c r="FZ251" s="156"/>
      <c r="GA251" s="156"/>
      <c r="GB251" s="156"/>
      <c r="GC251" s="156"/>
      <c r="GD251" s="156"/>
      <c r="GE251" s="156"/>
      <c r="GF251" s="156"/>
      <c r="GG251" s="156"/>
      <c r="GH251" s="156"/>
      <c r="GI251" s="156"/>
      <c r="GJ251" s="156"/>
      <c r="GK251" s="156"/>
      <c r="GL251" s="156"/>
      <c r="GM251" s="156"/>
      <c r="GN251" s="156"/>
      <c r="GO251" s="156"/>
      <c r="GP251" s="156"/>
      <c r="GQ251" s="156"/>
      <c r="GR251" s="156"/>
      <c r="GS251" s="156"/>
      <c r="GT251" s="156"/>
      <c r="GU251" s="156"/>
      <c r="GV251" s="156"/>
      <c r="GW251" s="156"/>
      <c r="GX251" s="156"/>
      <c r="GY251" s="156"/>
      <c r="GZ251" s="156"/>
      <c r="HA251" s="156"/>
      <c r="HB251" s="156"/>
      <c r="HC251" s="156"/>
      <c r="HD251" s="156"/>
      <c r="HE251" s="156"/>
      <c r="HF251" s="156"/>
      <c r="HG251" s="156"/>
      <c r="HH251" s="156"/>
      <c r="HI251" s="156"/>
      <c r="HJ251" s="156"/>
      <c r="HK251" s="156"/>
      <c r="HL251" s="156"/>
      <c r="HM251" s="156"/>
      <c r="HN251" s="156"/>
      <c r="HO251" s="156"/>
      <c r="HP251" s="156"/>
      <c r="HQ251" s="156"/>
      <c r="HR251" s="156"/>
      <c r="HS251" s="156"/>
      <c r="HT251" s="156"/>
      <c r="HU251" s="156"/>
      <c r="HV251" s="156"/>
      <c r="HW251" s="156"/>
      <c r="HX251" s="156"/>
      <c r="HY251" s="156"/>
      <c r="HZ251" s="156"/>
      <c r="IA251" s="156"/>
      <c r="IB251" s="156"/>
      <c r="IC251" s="156"/>
      <c r="ID251" s="156"/>
      <c r="IE251" s="156"/>
      <c r="IF251" s="156"/>
      <c r="IG251" s="156"/>
      <c r="IH251" s="156"/>
      <c r="II251" s="156"/>
      <c r="IJ251" s="156"/>
      <c r="IK251" s="156"/>
      <c r="IL251" s="156"/>
      <c r="IM251" s="156"/>
      <c r="IN251" s="156"/>
      <c r="IO251" s="156"/>
      <c r="IP251" s="156"/>
      <c r="IQ251" s="156"/>
      <c r="IR251" s="156"/>
      <c r="IS251" s="156"/>
      <c r="IT251" s="156"/>
      <c r="IU251" s="156"/>
      <c r="IV251" s="156"/>
      <c r="IW251" s="156"/>
      <c r="IX251" s="156"/>
    </row>
    <row r="252" spans="1:258" s="556" customFormat="1" x14ac:dyDescent="0.25">
      <c r="A252" s="156"/>
      <c r="B252" s="156"/>
      <c r="C252" s="156"/>
      <c r="D252" s="157"/>
      <c r="E252" s="158"/>
      <c r="F252" s="158"/>
      <c r="G252" s="158"/>
      <c r="H252" s="158"/>
      <c r="I252" s="158"/>
      <c r="J252" s="158"/>
      <c r="K252" s="158"/>
      <c r="L252" s="158"/>
      <c r="M252" s="158"/>
      <c r="N252" s="159"/>
      <c r="O252" s="160"/>
      <c r="P252" s="160"/>
      <c r="Q252" s="602"/>
      <c r="R252" s="154"/>
      <c r="S252" s="161"/>
      <c r="T252" s="161"/>
      <c r="U252" s="161"/>
      <c r="V252" s="161"/>
      <c r="W252" s="161"/>
      <c r="X252" s="161"/>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c r="CD252" s="156"/>
      <c r="CE252" s="156"/>
      <c r="CF252" s="156"/>
      <c r="CG252" s="156"/>
      <c r="CH252" s="156"/>
      <c r="CI252" s="156"/>
      <c r="CJ252" s="156"/>
      <c r="CK252" s="156"/>
      <c r="CL252" s="156"/>
      <c r="CM252" s="156"/>
      <c r="CN252" s="156"/>
      <c r="CO252" s="156"/>
      <c r="CP252" s="156"/>
      <c r="CQ252" s="156"/>
      <c r="CR252" s="156"/>
      <c r="CS252" s="156"/>
      <c r="CT252" s="156"/>
      <c r="CU252" s="156"/>
      <c r="CV252" s="156"/>
      <c r="CW252" s="156"/>
      <c r="CX252" s="156"/>
      <c r="CY252" s="156"/>
      <c r="CZ252" s="156"/>
      <c r="DA252" s="156"/>
      <c r="DB252" s="156"/>
      <c r="DC252" s="156"/>
      <c r="DD252" s="156"/>
      <c r="DE252" s="156"/>
      <c r="DF252" s="156"/>
      <c r="DG252" s="156"/>
      <c r="DH252" s="156"/>
      <c r="DI252" s="156"/>
      <c r="DJ252" s="156"/>
      <c r="DK252" s="156"/>
      <c r="DL252" s="156"/>
      <c r="DM252" s="156"/>
      <c r="DN252" s="156"/>
      <c r="DO252" s="156"/>
      <c r="DP252" s="156"/>
      <c r="DQ252" s="156"/>
      <c r="DR252" s="156"/>
      <c r="DS252" s="156"/>
      <c r="DT252" s="156"/>
      <c r="DU252" s="156"/>
      <c r="DV252" s="156"/>
      <c r="DW252" s="156"/>
      <c r="DX252" s="156"/>
      <c r="DY252" s="156"/>
      <c r="DZ252" s="156"/>
      <c r="EA252" s="156"/>
      <c r="EB252" s="156"/>
      <c r="EC252" s="156"/>
      <c r="ED252" s="156"/>
      <c r="EE252" s="156"/>
      <c r="EF252" s="156"/>
      <c r="EG252" s="156"/>
      <c r="EH252" s="156"/>
      <c r="EI252" s="156"/>
      <c r="EJ252" s="156"/>
      <c r="EK252" s="156"/>
      <c r="EL252" s="156"/>
      <c r="EM252" s="156"/>
      <c r="EN252" s="156"/>
      <c r="EO252" s="156"/>
      <c r="EP252" s="156"/>
      <c r="EQ252" s="156"/>
      <c r="ER252" s="156"/>
      <c r="ES252" s="156"/>
      <c r="ET252" s="156"/>
      <c r="EU252" s="156"/>
      <c r="EV252" s="156"/>
      <c r="EW252" s="156"/>
      <c r="EX252" s="156"/>
      <c r="EY252" s="156"/>
      <c r="EZ252" s="156"/>
      <c r="FA252" s="156"/>
      <c r="FB252" s="156"/>
      <c r="FC252" s="156"/>
      <c r="FD252" s="156"/>
      <c r="FE252" s="156"/>
      <c r="FF252" s="156"/>
      <c r="FG252" s="156"/>
      <c r="FH252" s="156"/>
      <c r="FI252" s="156"/>
      <c r="FJ252" s="156"/>
      <c r="FK252" s="156"/>
      <c r="FL252" s="156"/>
      <c r="FM252" s="156"/>
      <c r="FN252" s="156"/>
      <c r="FO252" s="156"/>
      <c r="FP252" s="156"/>
      <c r="FQ252" s="156"/>
      <c r="FR252" s="156"/>
      <c r="FS252" s="156"/>
      <c r="FT252" s="156"/>
      <c r="FU252" s="156"/>
      <c r="FV252" s="156"/>
      <c r="FW252" s="156"/>
      <c r="FX252" s="156"/>
      <c r="FY252" s="156"/>
      <c r="FZ252" s="156"/>
      <c r="GA252" s="156"/>
      <c r="GB252" s="156"/>
      <c r="GC252" s="156"/>
      <c r="GD252" s="156"/>
      <c r="GE252" s="156"/>
      <c r="GF252" s="156"/>
      <c r="GG252" s="156"/>
      <c r="GH252" s="156"/>
      <c r="GI252" s="156"/>
      <c r="GJ252" s="156"/>
      <c r="GK252" s="156"/>
      <c r="GL252" s="156"/>
      <c r="GM252" s="156"/>
      <c r="GN252" s="156"/>
      <c r="GO252" s="156"/>
      <c r="GP252" s="156"/>
      <c r="GQ252" s="156"/>
      <c r="GR252" s="156"/>
      <c r="GS252" s="156"/>
      <c r="GT252" s="156"/>
      <c r="GU252" s="156"/>
      <c r="GV252" s="156"/>
      <c r="GW252" s="156"/>
      <c r="GX252" s="156"/>
      <c r="GY252" s="156"/>
      <c r="GZ252" s="156"/>
      <c r="HA252" s="156"/>
      <c r="HB252" s="156"/>
      <c r="HC252" s="156"/>
      <c r="HD252" s="156"/>
      <c r="HE252" s="156"/>
      <c r="HF252" s="156"/>
      <c r="HG252" s="156"/>
      <c r="HH252" s="156"/>
      <c r="HI252" s="156"/>
      <c r="HJ252" s="156"/>
      <c r="HK252" s="156"/>
      <c r="HL252" s="156"/>
      <c r="HM252" s="156"/>
      <c r="HN252" s="156"/>
      <c r="HO252" s="156"/>
      <c r="HP252" s="156"/>
      <c r="HQ252" s="156"/>
      <c r="HR252" s="156"/>
      <c r="HS252" s="156"/>
      <c r="HT252" s="156"/>
      <c r="HU252" s="156"/>
      <c r="HV252" s="156"/>
      <c r="HW252" s="156"/>
      <c r="HX252" s="156"/>
      <c r="HY252" s="156"/>
      <c r="HZ252" s="156"/>
      <c r="IA252" s="156"/>
      <c r="IB252" s="156"/>
      <c r="IC252" s="156"/>
      <c r="ID252" s="156"/>
      <c r="IE252" s="156"/>
      <c r="IF252" s="156"/>
      <c r="IG252" s="156"/>
      <c r="IH252" s="156"/>
      <c r="II252" s="156"/>
      <c r="IJ252" s="156"/>
      <c r="IK252" s="156"/>
      <c r="IL252" s="156"/>
      <c r="IM252" s="156"/>
      <c r="IN252" s="156"/>
      <c r="IO252" s="156"/>
      <c r="IP252" s="156"/>
      <c r="IQ252" s="156"/>
      <c r="IR252" s="156"/>
      <c r="IS252" s="156"/>
      <c r="IT252" s="156"/>
      <c r="IU252" s="156"/>
      <c r="IV252" s="156"/>
      <c r="IW252" s="156"/>
      <c r="IX252" s="156"/>
    </row>
    <row r="253" spans="1:258" s="556" customFormat="1" x14ac:dyDescent="0.25">
      <c r="A253" s="156"/>
      <c r="B253" s="156"/>
      <c r="C253" s="156"/>
      <c r="D253" s="157"/>
      <c r="E253" s="158"/>
      <c r="F253" s="158"/>
      <c r="G253" s="158"/>
      <c r="H253" s="158"/>
      <c r="I253" s="158"/>
      <c r="J253" s="158"/>
      <c r="K253" s="158"/>
      <c r="L253" s="158"/>
      <c r="M253" s="158"/>
      <c r="N253" s="159"/>
      <c r="O253" s="160"/>
      <c r="P253" s="160"/>
      <c r="Q253" s="220"/>
      <c r="R253" s="329"/>
      <c r="S253" s="296"/>
      <c r="T253" s="296"/>
      <c r="U253" s="296"/>
      <c r="V253" s="296"/>
      <c r="W253" s="296"/>
      <c r="X253" s="296"/>
    </row>
    <row r="254" spans="1:258" x14ac:dyDescent="0.25">
      <c r="Q254" s="220"/>
      <c r="R254" s="329"/>
      <c r="S254" s="296"/>
      <c r="T254" s="296"/>
      <c r="U254" s="296"/>
      <c r="V254" s="296"/>
      <c r="W254" s="296"/>
      <c r="X254" s="296"/>
      <c r="Y254" s="556"/>
      <c r="Z254" s="556"/>
      <c r="AA254" s="556"/>
      <c r="AB254" s="556"/>
      <c r="AC254" s="556"/>
      <c r="AD254" s="556"/>
      <c r="AE254" s="556"/>
      <c r="AF254" s="556"/>
      <c r="AG254" s="556"/>
      <c r="AH254" s="556"/>
      <c r="AI254" s="556"/>
      <c r="AJ254" s="556"/>
      <c r="AK254" s="556"/>
      <c r="AL254" s="556"/>
      <c r="AM254" s="556"/>
      <c r="AN254" s="556"/>
      <c r="AO254" s="556"/>
      <c r="AP254" s="556"/>
      <c r="AQ254" s="556"/>
      <c r="AR254" s="556"/>
      <c r="AS254" s="556"/>
      <c r="AT254" s="556"/>
      <c r="AU254" s="556"/>
      <c r="AV254" s="556"/>
      <c r="AW254" s="556"/>
      <c r="AX254" s="556"/>
      <c r="AY254" s="556"/>
      <c r="AZ254" s="556"/>
      <c r="BA254" s="556"/>
      <c r="BB254" s="556"/>
      <c r="BC254" s="556"/>
      <c r="BD254" s="556"/>
      <c r="BE254" s="556"/>
      <c r="BF254" s="556"/>
      <c r="BG254" s="556"/>
      <c r="BH254" s="556"/>
      <c r="BI254" s="556"/>
      <c r="BJ254" s="556"/>
      <c r="BK254" s="556"/>
      <c r="BL254" s="556"/>
      <c r="BM254" s="556"/>
      <c r="BN254" s="556"/>
      <c r="BO254" s="556"/>
      <c r="BP254" s="556"/>
      <c r="BQ254" s="556"/>
      <c r="BR254" s="556"/>
      <c r="BS254" s="556"/>
      <c r="BT254" s="556"/>
      <c r="BU254" s="556"/>
      <c r="BV254" s="556"/>
      <c r="BW254" s="556"/>
      <c r="BX254" s="556"/>
      <c r="BY254" s="556"/>
      <c r="BZ254" s="556"/>
      <c r="CA254" s="556"/>
      <c r="CB254" s="556"/>
      <c r="CC254" s="556"/>
      <c r="CD254" s="556"/>
      <c r="CE254" s="556"/>
      <c r="CF254" s="556"/>
      <c r="CG254" s="556"/>
      <c r="CH254" s="556"/>
      <c r="CI254" s="556"/>
      <c r="CJ254" s="556"/>
      <c r="CK254" s="556"/>
      <c r="CL254" s="556"/>
      <c r="CM254" s="556"/>
      <c r="CN254" s="556"/>
      <c r="CO254" s="556"/>
      <c r="CP254" s="556"/>
      <c r="CQ254" s="556"/>
      <c r="CR254" s="556"/>
      <c r="CS254" s="556"/>
      <c r="CT254" s="556"/>
      <c r="CU254" s="556"/>
      <c r="CV254" s="556"/>
      <c r="CW254" s="556"/>
      <c r="CX254" s="556"/>
      <c r="CY254" s="556"/>
      <c r="CZ254" s="556"/>
      <c r="DA254" s="556"/>
      <c r="DB254" s="556"/>
      <c r="DC254" s="556"/>
      <c r="DD254" s="556"/>
      <c r="DE254" s="556"/>
      <c r="DF254" s="556"/>
      <c r="DG254" s="556"/>
      <c r="DH254" s="556"/>
      <c r="DI254" s="556"/>
      <c r="DJ254" s="556"/>
      <c r="DK254" s="556"/>
      <c r="DL254" s="556"/>
      <c r="DM254" s="556"/>
      <c r="DN254" s="556"/>
      <c r="DO254" s="556"/>
      <c r="DP254" s="556"/>
      <c r="DQ254" s="556"/>
      <c r="DR254" s="556"/>
      <c r="DS254" s="556"/>
      <c r="DT254" s="556"/>
      <c r="DU254" s="556"/>
      <c r="DV254" s="556"/>
      <c r="DW254" s="556"/>
      <c r="DX254" s="556"/>
      <c r="DY254" s="556"/>
      <c r="DZ254" s="556"/>
      <c r="EA254" s="556"/>
      <c r="EB254" s="556"/>
      <c r="EC254" s="556"/>
      <c r="ED254" s="556"/>
      <c r="EE254" s="556"/>
      <c r="EF254" s="556"/>
      <c r="EG254" s="556"/>
      <c r="EH254" s="556"/>
      <c r="EI254" s="556"/>
      <c r="EJ254" s="556"/>
      <c r="EK254" s="556"/>
      <c r="EL254" s="556"/>
      <c r="EM254" s="556"/>
      <c r="EN254" s="556"/>
      <c r="EO254" s="556"/>
      <c r="EP254" s="556"/>
      <c r="EQ254" s="556"/>
      <c r="ER254" s="556"/>
      <c r="ES254" s="556"/>
      <c r="ET254" s="556"/>
      <c r="EU254" s="556"/>
      <c r="EV254" s="556"/>
      <c r="EW254" s="556"/>
      <c r="EX254" s="556"/>
      <c r="EY254" s="556"/>
      <c r="EZ254" s="556"/>
      <c r="FA254" s="556"/>
      <c r="FB254" s="556"/>
      <c r="FC254" s="556"/>
      <c r="FD254" s="556"/>
      <c r="FE254" s="556"/>
      <c r="FF254" s="556"/>
      <c r="FG254" s="556"/>
      <c r="FH254" s="556"/>
      <c r="FI254" s="556"/>
      <c r="FJ254" s="556"/>
      <c r="FK254" s="556"/>
      <c r="FL254" s="556"/>
      <c r="FM254" s="556"/>
      <c r="FN254" s="556"/>
      <c r="FO254" s="556"/>
      <c r="FP254" s="556"/>
      <c r="FQ254" s="556"/>
      <c r="FR254" s="556"/>
      <c r="FS254" s="556"/>
      <c r="FT254" s="556"/>
      <c r="FU254" s="556"/>
      <c r="FV254" s="556"/>
      <c r="FW254" s="556"/>
      <c r="FX254" s="556"/>
      <c r="FY254" s="556"/>
      <c r="FZ254" s="556"/>
      <c r="GA254" s="556"/>
      <c r="GB254" s="556"/>
      <c r="GC254" s="556"/>
      <c r="GD254" s="556"/>
      <c r="GE254" s="556"/>
      <c r="GF254" s="556"/>
      <c r="GG254" s="556"/>
      <c r="GH254" s="556"/>
      <c r="GI254" s="556"/>
      <c r="GJ254" s="556"/>
      <c r="GK254" s="556"/>
      <c r="GL254" s="556"/>
      <c r="GM254" s="556"/>
      <c r="GN254" s="556"/>
      <c r="GO254" s="556"/>
      <c r="GP254" s="556"/>
      <c r="GQ254" s="556"/>
      <c r="GR254" s="556"/>
      <c r="GS254" s="556"/>
      <c r="GT254" s="556"/>
      <c r="GU254" s="556"/>
      <c r="GV254" s="556"/>
      <c r="GW254" s="556"/>
      <c r="GX254" s="556"/>
      <c r="GY254" s="556"/>
      <c r="GZ254" s="556"/>
      <c r="HA254" s="556"/>
      <c r="HB254" s="556"/>
      <c r="HC254" s="556"/>
      <c r="HD254" s="556"/>
      <c r="HE254" s="556"/>
      <c r="HF254" s="556"/>
      <c r="HG254" s="556"/>
      <c r="HH254" s="556"/>
      <c r="HI254" s="556"/>
      <c r="HJ254" s="556"/>
      <c r="HK254" s="556"/>
      <c r="HL254" s="556"/>
      <c r="HM254" s="556"/>
      <c r="HN254" s="556"/>
      <c r="HO254" s="556"/>
      <c r="HP254" s="556"/>
      <c r="HQ254" s="556"/>
      <c r="HR254" s="556"/>
      <c r="HS254" s="556"/>
      <c r="HT254" s="556"/>
      <c r="HU254" s="556"/>
      <c r="HV254" s="556"/>
      <c r="HW254" s="556"/>
      <c r="HX254" s="556"/>
      <c r="HY254" s="556"/>
      <c r="HZ254" s="556"/>
      <c r="IA254" s="556"/>
      <c r="IB254" s="556"/>
      <c r="IC254" s="556"/>
      <c r="ID254" s="556"/>
      <c r="IE254" s="556"/>
      <c r="IF254" s="556"/>
      <c r="IG254" s="556"/>
      <c r="IH254" s="556"/>
      <c r="II254" s="556"/>
      <c r="IJ254" s="556"/>
      <c r="IK254" s="556"/>
      <c r="IL254" s="556"/>
      <c r="IM254" s="556"/>
      <c r="IN254" s="556"/>
      <c r="IO254" s="556"/>
      <c r="IP254" s="556"/>
      <c r="IQ254" s="556"/>
      <c r="IR254" s="556"/>
      <c r="IS254" s="556"/>
      <c r="IT254" s="556"/>
      <c r="IU254" s="556"/>
      <c r="IV254" s="556"/>
      <c r="IW254" s="556"/>
      <c r="IX254" s="556"/>
    </row>
    <row r="255" spans="1:258" x14ac:dyDescent="0.25">
      <c r="Q255" s="238"/>
      <c r="R255" s="329"/>
      <c r="S255" s="296"/>
      <c r="T255" s="296"/>
      <c r="U255" s="296"/>
      <c r="V255" s="296"/>
      <c r="W255" s="296"/>
      <c r="X255" s="296"/>
      <c r="Y255" s="556"/>
      <c r="Z255" s="556"/>
      <c r="AA255" s="556"/>
      <c r="AB255" s="556"/>
      <c r="AC255" s="556"/>
      <c r="AD255" s="556"/>
      <c r="AE255" s="556"/>
      <c r="AF255" s="556"/>
      <c r="AG255" s="556"/>
      <c r="AH255" s="556"/>
      <c r="AI255" s="556"/>
      <c r="AJ255" s="556"/>
      <c r="AK255" s="556"/>
      <c r="AL255" s="556"/>
      <c r="AM255" s="556"/>
      <c r="AN255" s="556"/>
      <c r="AO255" s="556"/>
      <c r="AP255" s="556"/>
      <c r="AQ255" s="556"/>
      <c r="AR255" s="556"/>
      <c r="AS255" s="556"/>
      <c r="AT255" s="556"/>
      <c r="AU255" s="556"/>
      <c r="AV255" s="556"/>
      <c r="AW255" s="556"/>
      <c r="AX255" s="556"/>
      <c r="AY255" s="556"/>
      <c r="AZ255" s="556"/>
      <c r="BA255" s="556"/>
      <c r="BB255" s="556"/>
      <c r="BC255" s="556"/>
      <c r="BD255" s="556"/>
      <c r="BE255" s="556"/>
      <c r="BF255" s="556"/>
      <c r="BG255" s="556"/>
      <c r="BH255" s="556"/>
      <c r="BI255" s="556"/>
      <c r="BJ255" s="556"/>
      <c r="BK255" s="556"/>
      <c r="BL255" s="556"/>
      <c r="BM255" s="556"/>
      <c r="BN255" s="556"/>
      <c r="BO255" s="556"/>
      <c r="BP255" s="556"/>
      <c r="BQ255" s="556"/>
      <c r="BR255" s="556"/>
      <c r="BS255" s="556"/>
      <c r="BT255" s="556"/>
      <c r="BU255" s="556"/>
      <c r="BV255" s="556"/>
      <c r="BW255" s="556"/>
      <c r="BX255" s="556"/>
      <c r="BY255" s="556"/>
      <c r="BZ255" s="556"/>
      <c r="CA255" s="556"/>
      <c r="CB255" s="556"/>
      <c r="CC255" s="556"/>
      <c r="CD255" s="556"/>
      <c r="CE255" s="556"/>
      <c r="CF255" s="556"/>
      <c r="CG255" s="556"/>
      <c r="CH255" s="556"/>
      <c r="CI255" s="556"/>
      <c r="CJ255" s="556"/>
      <c r="CK255" s="556"/>
      <c r="CL255" s="556"/>
      <c r="CM255" s="556"/>
      <c r="CN255" s="556"/>
      <c r="CO255" s="556"/>
      <c r="CP255" s="556"/>
      <c r="CQ255" s="556"/>
      <c r="CR255" s="556"/>
      <c r="CS255" s="556"/>
      <c r="CT255" s="556"/>
      <c r="CU255" s="556"/>
      <c r="CV255" s="556"/>
      <c r="CW255" s="556"/>
      <c r="CX255" s="556"/>
      <c r="CY255" s="556"/>
      <c r="CZ255" s="556"/>
      <c r="DA255" s="556"/>
      <c r="DB255" s="556"/>
      <c r="DC255" s="556"/>
      <c r="DD255" s="556"/>
      <c r="DE255" s="556"/>
      <c r="DF255" s="556"/>
      <c r="DG255" s="556"/>
      <c r="DH255" s="556"/>
      <c r="DI255" s="556"/>
      <c r="DJ255" s="556"/>
      <c r="DK255" s="556"/>
      <c r="DL255" s="556"/>
      <c r="DM255" s="556"/>
      <c r="DN255" s="556"/>
      <c r="DO255" s="556"/>
      <c r="DP255" s="556"/>
      <c r="DQ255" s="556"/>
      <c r="DR255" s="556"/>
      <c r="DS255" s="556"/>
      <c r="DT255" s="556"/>
      <c r="DU255" s="556"/>
      <c r="DV255" s="556"/>
      <c r="DW255" s="556"/>
      <c r="DX255" s="556"/>
      <c r="DY255" s="556"/>
      <c r="DZ255" s="556"/>
      <c r="EA255" s="556"/>
      <c r="EB255" s="556"/>
      <c r="EC255" s="556"/>
      <c r="ED255" s="556"/>
      <c r="EE255" s="556"/>
      <c r="EF255" s="556"/>
      <c r="EG255" s="556"/>
      <c r="EH255" s="556"/>
      <c r="EI255" s="556"/>
      <c r="EJ255" s="556"/>
      <c r="EK255" s="556"/>
      <c r="EL255" s="556"/>
      <c r="EM255" s="556"/>
      <c r="EN255" s="556"/>
      <c r="EO255" s="556"/>
      <c r="EP255" s="556"/>
      <c r="EQ255" s="556"/>
      <c r="ER255" s="556"/>
      <c r="ES255" s="556"/>
      <c r="ET255" s="556"/>
      <c r="EU255" s="556"/>
      <c r="EV255" s="556"/>
      <c r="EW255" s="556"/>
      <c r="EX255" s="556"/>
      <c r="EY255" s="556"/>
      <c r="EZ255" s="556"/>
      <c r="FA255" s="556"/>
      <c r="FB255" s="556"/>
      <c r="FC255" s="556"/>
      <c r="FD255" s="556"/>
      <c r="FE255" s="556"/>
      <c r="FF255" s="556"/>
      <c r="FG255" s="556"/>
      <c r="FH255" s="556"/>
      <c r="FI255" s="556"/>
      <c r="FJ255" s="556"/>
      <c r="FK255" s="556"/>
      <c r="FL255" s="556"/>
      <c r="FM255" s="556"/>
      <c r="FN255" s="556"/>
      <c r="FO255" s="556"/>
      <c r="FP255" s="556"/>
      <c r="FQ255" s="556"/>
      <c r="FR255" s="556"/>
      <c r="FS255" s="556"/>
      <c r="FT255" s="556"/>
      <c r="FU255" s="556"/>
      <c r="FV255" s="556"/>
      <c r="FW255" s="556"/>
      <c r="FX255" s="556"/>
      <c r="FY255" s="556"/>
      <c r="FZ255" s="556"/>
      <c r="GA255" s="556"/>
      <c r="GB255" s="556"/>
      <c r="GC255" s="556"/>
      <c r="GD255" s="556"/>
      <c r="GE255" s="556"/>
      <c r="GF255" s="556"/>
      <c r="GG255" s="556"/>
      <c r="GH255" s="556"/>
      <c r="GI255" s="556"/>
      <c r="GJ255" s="556"/>
      <c r="GK255" s="556"/>
      <c r="GL255" s="556"/>
      <c r="GM255" s="556"/>
      <c r="GN255" s="556"/>
      <c r="GO255" s="556"/>
      <c r="GP255" s="556"/>
      <c r="GQ255" s="556"/>
      <c r="GR255" s="556"/>
      <c r="GS255" s="556"/>
      <c r="GT255" s="556"/>
      <c r="GU255" s="556"/>
      <c r="GV255" s="556"/>
      <c r="GW255" s="556"/>
      <c r="GX255" s="556"/>
      <c r="GY255" s="556"/>
      <c r="GZ255" s="556"/>
      <c r="HA255" s="556"/>
      <c r="HB255" s="556"/>
      <c r="HC255" s="556"/>
      <c r="HD255" s="556"/>
      <c r="HE255" s="556"/>
      <c r="HF255" s="556"/>
      <c r="HG255" s="556"/>
      <c r="HH255" s="556"/>
      <c r="HI255" s="556"/>
      <c r="HJ255" s="556"/>
      <c r="HK255" s="556"/>
      <c r="HL255" s="556"/>
      <c r="HM255" s="556"/>
      <c r="HN255" s="556"/>
      <c r="HO255" s="556"/>
      <c r="HP255" s="556"/>
      <c r="HQ255" s="556"/>
      <c r="HR255" s="556"/>
      <c r="HS255" s="556"/>
      <c r="HT255" s="556"/>
      <c r="HU255" s="556"/>
      <c r="HV255" s="556"/>
      <c r="HW255" s="556"/>
      <c r="HX255" s="556"/>
      <c r="HY255" s="556"/>
      <c r="HZ255" s="556"/>
      <c r="IA255" s="556"/>
      <c r="IB255" s="556"/>
      <c r="IC255" s="556"/>
      <c r="ID255" s="556"/>
      <c r="IE255" s="556"/>
      <c r="IF255" s="556"/>
      <c r="IG255" s="556"/>
      <c r="IH255" s="556"/>
      <c r="II255" s="556"/>
      <c r="IJ255" s="556"/>
      <c r="IK255" s="556"/>
      <c r="IL255" s="556"/>
      <c r="IM255" s="556"/>
      <c r="IN255" s="556"/>
      <c r="IO255" s="556"/>
      <c r="IP255" s="556"/>
      <c r="IQ255" s="556"/>
      <c r="IR255" s="556"/>
      <c r="IS255" s="556"/>
      <c r="IT255" s="556"/>
      <c r="IU255" s="556"/>
      <c r="IV255" s="556"/>
      <c r="IW255" s="556"/>
      <c r="IX255" s="556"/>
    </row>
    <row r="256" spans="1:258" x14ac:dyDescent="0.25">
      <c r="Q256" s="238"/>
    </row>
    <row r="257" spans="17:17" s="156" customFormat="1" x14ac:dyDescent="0.25">
      <c r="Q257" s="602"/>
    </row>
    <row r="258" spans="17:17" s="156" customFormat="1" x14ac:dyDescent="0.25">
      <c r="Q258" s="602"/>
    </row>
    <row r="259" spans="17:17" s="156" customFormat="1" x14ac:dyDescent="0.25">
      <c r="Q259" s="602"/>
    </row>
    <row r="260" spans="17:17" s="156" customFormat="1" x14ac:dyDescent="0.25">
      <c r="Q260" s="602"/>
    </row>
    <row r="261" spans="17:17" s="156" customFormat="1" x14ac:dyDescent="0.25">
      <c r="Q261" s="602"/>
    </row>
    <row r="262" spans="17:17" s="156" customFormat="1" x14ac:dyDescent="0.25">
      <c r="Q262" s="602"/>
    </row>
    <row r="263" spans="17:17" s="156" customFormat="1" x14ac:dyDescent="0.25">
      <c r="Q263" s="602"/>
    </row>
    <row r="264" spans="17:17" s="156" customFormat="1" x14ac:dyDescent="0.25">
      <c r="Q264" s="602"/>
    </row>
    <row r="265" spans="17:17" s="156" customFormat="1" x14ac:dyDescent="0.25">
      <c r="Q265" s="602"/>
    </row>
    <row r="266" spans="17:17" s="156" customFormat="1" x14ac:dyDescent="0.25">
      <c r="Q266" s="602"/>
    </row>
    <row r="267" spans="17:17" s="156" customFormat="1" x14ac:dyDescent="0.25">
      <c r="Q267" s="602"/>
    </row>
    <row r="268" spans="17:17" s="156" customFormat="1" x14ac:dyDescent="0.25">
      <c r="Q268" s="602"/>
    </row>
    <row r="269" spans="17:17" s="156" customFormat="1" x14ac:dyDescent="0.25">
      <c r="Q269" s="602"/>
    </row>
    <row r="270" spans="17:17" s="156" customFormat="1" x14ac:dyDescent="0.25">
      <c r="Q270" s="602"/>
    </row>
    <row r="271" spans="17:17" s="156" customFormat="1" x14ac:dyDescent="0.25">
      <c r="Q271" s="602"/>
    </row>
    <row r="272" spans="17:17" s="156" customFormat="1" x14ac:dyDescent="0.25">
      <c r="Q272" s="602"/>
    </row>
    <row r="273" spans="17:17" s="156" customFormat="1" x14ac:dyDescent="0.25">
      <c r="Q273" s="602"/>
    </row>
    <row r="274" spans="17:17" s="156" customFormat="1" x14ac:dyDescent="0.25">
      <c r="Q274" s="602"/>
    </row>
    <row r="275" spans="17:17" s="156" customFormat="1" x14ac:dyDescent="0.25">
      <c r="Q275" s="602"/>
    </row>
    <row r="276" spans="17:17" s="156" customFormat="1" x14ac:dyDescent="0.25">
      <c r="Q276" s="602"/>
    </row>
    <row r="277" spans="17:17" s="156" customFormat="1" x14ac:dyDescent="0.25">
      <c r="Q277" s="602"/>
    </row>
    <row r="278" spans="17:17" s="156" customFormat="1" x14ac:dyDescent="0.25">
      <c r="Q278" s="602"/>
    </row>
    <row r="279" spans="17:17" s="156" customFormat="1" x14ac:dyDescent="0.25">
      <c r="Q279" s="602"/>
    </row>
    <row r="280" spans="17:17" s="156" customFormat="1" x14ac:dyDescent="0.25">
      <c r="Q280" s="602"/>
    </row>
    <row r="281" spans="17:17" s="156" customFormat="1" x14ac:dyDescent="0.25">
      <c r="Q281" s="602"/>
    </row>
    <row r="282" spans="17:17" s="156" customFormat="1" x14ac:dyDescent="0.25">
      <c r="Q282" s="602"/>
    </row>
    <row r="283" spans="17:17" s="156" customFormat="1" x14ac:dyDescent="0.25">
      <c r="Q283" s="602"/>
    </row>
    <row r="284" spans="17:17" s="156" customFormat="1" x14ac:dyDescent="0.25">
      <c r="Q284" s="602"/>
    </row>
    <row r="285" spans="17:17" s="156" customFormat="1" x14ac:dyDescent="0.25">
      <c r="Q285" s="602"/>
    </row>
    <row r="286" spans="17:17" s="156" customFormat="1" x14ac:dyDescent="0.25">
      <c r="Q286" s="602"/>
    </row>
    <row r="287" spans="17:17" s="156" customFormat="1" x14ac:dyDescent="0.25">
      <c r="Q287" s="602"/>
    </row>
    <row r="288" spans="17:17" s="156" customFormat="1" x14ac:dyDescent="0.25">
      <c r="Q288" s="602"/>
    </row>
  </sheetData>
  <mergeCells count="67">
    <mergeCell ref="B7:P7"/>
    <mergeCell ref="A1:P1"/>
    <mergeCell ref="B3:P3"/>
    <mergeCell ref="B4:P4"/>
    <mergeCell ref="B5:P5"/>
    <mergeCell ref="B6:P6"/>
    <mergeCell ref="B8:P8"/>
    <mergeCell ref="B9:P9"/>
    <mergeCell ref="A17:P17"/>
    <mergeCell ref="B19:B20"/>
    <mergeCell ref="C19:C20"/>
    <mergeCell ref="D19:D20"/>
    <mergeCell ref="E19:N19"/>
    <mergeCell ref="O19:O20"/>
    <mergeCell ref="P19:P20"/>
    <mergeCell ref="E37:N37"/>
    <mergeCell ref="A21:P21"/>
    <mergeCell ref="A22:O22"/>
    <mergeCell ref="E23:N23"/>
    <mergeCell ref="A24:O24"/>
    <mergeCell ref="E25:N25"/>
    <mergeCell ref="A27:P27"/>
    <mergeCell ref="A28:O28"/>
    <mergeCell ref="E29:N29"/>
    <mergeCell ref="E32:N32"/>
    <mergeCell ref="A34:O34"/>
    <mergeCell ref="E35:N35"/>
    <mergeCell ref="E39:N39"/>
    <mergeCell ref="A41:O41"/>
    <mergeCell ref="A56:O56"/>
    <mergeCell ref="A59:O59"/>
    <mergeCell ref="A62:P62"/>
    <mergeCell ref="A101:O101"/>
    <mergeCell ref="S67:S73"/>
    <mergeCell ref="Q68:Q73"/>
    <mergeCell ref="E72:N72"/>
    <mergeCell ref="A75:P75"/>
    <mergeCell ref="E76:N76"/>
    <mergeCell ref="E77:N77"/>
    <mergeCell ref="A67:O67"/>
    <mergeCell ref="A79:O79"/>
    <mergeCell ref="A81:O81"/>
    <mergeCell ref="A86:O86"/>
    <mergeCell ref="E94:N94"/>
    <mergeCell ref="A98:O98"/>
    <mergeCell ref="E142:N142"/>
    <mergeCell ref="E103:N103"/>
    <mergeCell ref="A108:P108"/>
    <mergeCell ref="A112:P112"/>
    <mergeCell ref="A113:P113"/>
    <mergeCell ref="E114:N114"/>
    <mergeCell ref="E115:N115"/>
    <mergeCell ref="A118:P118"/>
    <mergeCell ref="E123:N123"/>
    <mergeCell ref="A132:D132"/>
    <mergeCell ref="A136:D136"/>
    <mergeCell ref="A141:P141"/>
    <mergeCell ref="E149:N149"/>
    <mergeCell ref="E150:N150"/>
    <mergeCell ref="A151:D151"/>
    <mergeCell ref="E151:N151"/>
    <mergeCell ref="E143:N143"/>
    <mergeCell ref="E144:N144"/>
    <mergeCell ref="E145:N145"/>
    <mergeCell ref="E146:N146"/>
    <mergeCell ref="E147:N147"/>
    <mergeCell ref="E148:N1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61" zoomScaleNormal="100" workbookViewId="0"/>
  </sheetViews>
  <sheetFormatPr baseColWidth="10" defaultRowHeight="15" x14ac:dyDescent="0.25"/>
  <sheetData>
    <row r="1" spans="1:14" ht="15.75" thickBot="1" x14ac:dyDescent="0.3"/>
    <row r="2" spans="1:14" ht="43.5" customHeight="1" thickBot="1" x14ac:dyDescent="0.3">
      <c r="A2" s="815" t="s">
        <v>58</v>
      </c>
      <c r="B2" s="816"/>
      <c r="C2" s="816"/>
      <c r="D2" s="816"/>
      <c r="E2" s="816"/>
      <c r="F2" s="816"/>
      <c r="G2" s="816"/>
      <c r="H2" s="816"/>
      <c r="I2" s="816"/>
      <c r="J2" s="816"/>
      <c r="K2" s="816"/>
      <c r="L2" s="816"/>
      <c r="M2" s="816"/>
      <c r="N2" s="817"/>
    </row>
    <row r="4" spans="1:14" s="70" customFormat="1" x14ac:dyDescent="0.25">
      <c r="A4" s="70" t="s">
        <v>75</v>
      </c>
    </row>
    <row r="5" spans="1:14" ht="15.75" thickBot="1" x14ac:dyDescent="0.3"/>
    <row r="6" spans="1:14" ht="32.25" customHeight="1" thickBot="1" x14ac:dyDescent="0.3">
      <c r="F6" s="821" t="s">
        <v>37</v>
      </c>
      <c r="G6" s="822"/>
      <c r="H6" s="822"/>
      <c r="I6" s="822"/>
      <c r="J6" s="822"/>
      <c r="K6" s="823"/>
    </row>
    <row r="7" spans="1:14" ht="15.75" thickBot="1" x14ac:dyDescent="0.3"/>
    <row r="8" spans="1:14" ht="75.75" customHeight="1" thickTop="1" thickBot="1" x14ac:dyDescent="0.4">
      <c r="B8" s="818" t="s">
        <v>36</v>
      </c>
      <c r="C8" s="819"/>
      <c r="D8" s="819"/>
      <c r="E8" s="819"/>
      <c r="F8" s="819"/>
      <c r="G8" s="819"/>
      <c r="H8" s="819"/>
      <c r="I8" s="819"/>
      <c r="J8" s="819"/>
      <c r="K8" s="819"/>
      <c r="L8" s="819"/>
      <c r="M8" s="819"/>
      <c r="N8" s="820"/>
    </row>
    <row r="9" spans="1:14" ht="15.75" thickTop="1" x14ac:dyDescent="0.25"/>
    <row r="11" spans="1:14" ht="15.75" thickBot="1" x14ac:dyDescent="0.3"/>
    <row r="12" spans="1:14" ht="32.25" customHeight="1" thickBot="1" x14ac:dyDescent="0.3">
      <c r="F12" s="812" t="s">
        <v>38</v>
      </c>
      <c r="G12" s="813"/>
      <c r="H12" s="813"/>
      <c r="I12" s="813"/>
      <c r="J12" s="813"/>
      <c r="K12" s="814"/>
    </row>
    <row r="14" spans="1:14" x14ac:dyDescent="0.25">
      <c r="A14" s="49"/>
    </row>
    <row r="16" spans="1:14" ht="15.75" thickBot="1" x14ac:dyDescent="0.3"/>
    <row r="17" spans="2:14" ht="75.75" customHeight="1" thickTop="1" thickBot="1" x14ac:dyDescent="0.3">
      <c r="B17" s="805" t="s">
        <v>44</v>
      </c>
      <c r="C17" s="803"/>
      <c r="D17" s="803"/>
      <c r="E17" s="803"/>
      <c r="F17" s="803"/>
      <c r="G17" s="803"/>
      <c r="H17" s="803"/>
      <c r="I17" s="803"/>
      <c r="J17" s="803"/>
      <c r="K17" s="803"/>
      <c r="L17" s="803"/>
      <c r="M17" s="803"/>
      <c r="N17" s="804"/>
    </row>
    <row r="18" spans="2:14" ht="15.75" thickTop="1" x14ac:dyDescent="0.25"/>
    <row r="19" spans="2:14" ht="15.75" thickBot="1" x14ac:dyDescent="0.3"/>
    <row r="20" spans="2:14" ht="36" customHeight="1" thickTop="1" thickBot="1" x14ac:dyDescent="0.3">
      <c r="B20" s="806" t="s">
        <v>39</v>
      </c>
      <c r="C20" s="807"/>
      <c r="D20" s="807"/>
      <c r="E20" s="807"/>
      <c r="F20" s="808"/>
    </row>
    <row r="21" spans="2:14" ht="15.75" thickTop="1" x14ac:dyDescent="0.25"/>
    <row r="22" spans="2:14" ht="15.75" thickBot="1" x14ac:dyDescent="0.3"/>
    <row r="23" spans="2:14" ht="61.5" customHeight="1" thickTop="1" thickBot="1" x14ac:dyDescent="0.3">
      <c r="B23" s="805" t="s">
        <v>40</v>
      </c>
      <c r="C23" s="803"/>
      <c r="D23" s="803"/>
      <c r="E23" s="803"/>
      <c r="F23" s="803"/>
      <c r="G23" s="803"/>
      <c r="H23" s="803"/>
      <c r="I23" s="803"/>
      <c r="J23" s="803"/>
      <c r="K23" s="803"/>
      <c r="L23" s="803"/>
      <c r="M23" s="803"/>
      <c r="N23" s="804"/>
    </row>
    <row r="24" spans="2:14" ht="15.75" thickTop="1" x14ac:dyDescent="0.25"/>
    <row r="25" spans="2:14" ht="15.75" thickBot="1" x14ac:dyDescent="0.3"/>
    <row r="26" spans="2:14" ht="61.5" customHeight="1" thickTop="1" thickBot="1" x14ac:dyDescent="0.3">
      <c r="B26" s="802" t="s">
        <v>50</v>
      </c>
      <c r="C26" s="803"/>
      <c r="D26" s="803"/>
      <c r="E26" s="803"/>
      <c r="F26" s="803"/>
      <c r="G26" s="803"/>
      <c r="H26" s="803"/>
      <c r="I26" s="803"/>
      <c r="J26" s="803"/>
      <c r="K26" s="803"/>
      <c r="L26" s="803"/>
      <c r="M26" s="803"/>
      <c r="N26" s="804"/>
    </row>
    <row r="27" spans="2:14" ht="15.75" thickTop="1" x14ac:dyDescent="0.25"/>
    <row r="30" spans="2:14" ht="15.75" thickBot="1" x14ac:dyDescent="0.3"/>
    <row r="31" spans="2:14" ht="75.75" customHeight="1" thickTop="1" thickBot="1" x14ac:dyDescent="0.3">
      <c r="B31" s="805" t="s">
        <v>41</v>
      </c>
      <c r="C31" s="803"/>
      <c r="D31" s="803"/>
      <c r="E31" s="803"/>
      <c r="F31" s="803"/>
      <c r="G31" s="803"/>
      <c r="H31" s="803"/>
      <c r="I31" s="803"/>
      <c r="J31" s="803"/>
      <c r="K31" s="803"/>
      <c r="L31" s="803"/>
      <c r="M31" s="803"/>
      <c r="N31" s="804"/>
    </row>
    <row r="32" spans="2:14" ht="15.75" thickTop="1" x14ac:dyDescent="0.25"/>
    <row r="33" spans="2:14" ht="15.75" thickBot="1" x14ac:dyDescent="0.3"/>
    <row r="34" spans="2:14" ht="36" customHeight="1" thickTop="1" thickBot="1" x14ac:dyDescent="0.3">
      <c r="B34" s="806" t="s">
        <v>39</v>
      </c>
      <c r="C34" s="807"/>
      <c r="D34" s="807"/>
      <c r="E34" s="807"/>
      <c r="F34" s="808"/>
    </row>
    <row r="35" spans="2:14" ht="15.75" thickTop="1" x14ac:dyDescent="0.25"/>
    <row r="36" spans="2:14" ht="15.75" thickBot="1" x14ac:dyDescent="0.3"/>
    <row r="37" spans="2:14" ht="72" customHeight="1" thickTop="1" thickBot="1" x14ac:dyDescent="0.3">
      <c r="B37" s="805" t="s">
        <v>46</v>
      </c>
      <c r="C37" s="803"/>
      <c r="D37" s="803"/>
      <c r="E37" s="803"/>
      <c r="F37" s="803"/>
      <c r="G37" s="803"/>
      <c r="H37" s="803"/>
      <c r="I37" s="803"/>
      <c r="J37" s="803"/>
      <c r="K37" s="803"/>
      <c r="L37" s="803"/>
      <c r="M37" s="803"/>
      <c r="N37" s="804"/>
    </row>
    <row r="38" spans="2:14" ht="15.75" thickTop="1" x14ac:dyDescent="0.25"/>
    <row r="39" spans="2:14" ht="15.75" thickBot="1" x14ac:dyDescent="0.3"/>
    <row r="40" spans="2:14" ht="61.5" customHeight="1" thickTop="1" thickBot="1" x14ac:dyDescent="0.3">
      <c r="B40" s="805" t="s">
        <v>42</v>
      </c>
      <c r="C40" s="803"/>
      <c r="D40" s="803"/>
      <c r="E40" s="803"/>
      <c r="F40" s="803"/>
      <c r="G40" s="803"/>
      <c r="H40" s="803"/>
      <c r="I40" s="803"/>
      <c r="J40" s="803"/>
      <c r="K40" s="803"/>
      <c r="L40" s="803"/>
      <c r="M40" s="803"/>
      <c r="N40" s="804"/>
    </row>
    <row r="41" spans="2:14" ht="15.75" thickTop="1" x14ac:dyDescent="0.25"/>
    <row r="42" spans="2:14" ht="15.75" thickBot="1" x14ac:dyDescent="0.3"/>
    <row r="43" spans="2:14" ht="61.5" customHeight="1" thickTop="1" thickBot="1" x14ac:dyDescent="0.3">
      <c r="B43" s="805" t="s">
        <v>43</v>
      </c>
      <c r="C43" s="803"/>
      <c r="D43" s="803"/>
      <c r="E43" s="803"/>
      <c r="F43" s="803"/>
      <c r="G43" s="803"/>
      <c r="H43" s="803"/>
      <c r="I43" s="803"/>
      <c r="J43" s="803"/>
      <c r="K43" s="803"/>
      <c r="L43" s="803"/>
      <c r="M43" s="803"/>
      <c r="N43" s="804"/>
    </row>
    <row r="44" spans="2:14" ht="15.75" thickTop="1" x14ac:dyDescent="0.25"/>
    <row r="45" spans="2:14" ht="15.75" thickBot="1" x14ac:dyDescent="0.3"/>
    <row r="46" spans="2:14" ht="61.5" customHeight="1" thickTop="1" thickBot="1" x14ac:dyDescent="0.3">
      <c r="B46" s="802" t="s">
        <v>59</v>
      </c>
      <c r="C46" s="803"/>
      <c r="D46" s="803"/>
      <c r="E46" s="803"/>
      <c r="F46" s="803"/>
      <c r="G46" s="803"/>
      <c r="H46" s="803"/>
      <c r="I46" s="803"/>
      <c r="J46" s="803"/>
      <c r="K46" s="803"/>
      <c r="L46" s="803"/>
      <c r="M46" s="803"/>
      <c r="N46" s="804"/>
    </row>
    <row r="47" spans="2:14" ht="15.75" thickTop="1" x14ac:dyDescent="0.25"/>
    <row r="50" spans="2:14" ht="15.75" thickBot="1" x14ac:dyDescent="0.3"/>
    <row r="51" spans="2:14" ht="75.75" customHeight="1" thickTop="1" thickBot="1" x14ac:dyDescent="0.3">
      <c r="B51" s="802" t="s">
        <v>60</v>
      </c>
      <c r="C51" s="803"/>
      <c r="D51" s="803"/>
      <c r="E51" s="803"/>
      <c r="F51" s="803"/>
      <c r="G51" s="803"/>
      <c r="H51" s="803"/>
      <c r="I51" s="803"/>
      <c r="J51" s="803"/>
      <c r="K51" s="803"/>
      <c r="L51" s="803"/>
      <c r="M51" s="803"/>
      <c r="N51" s="804"/>
    </row>
    <row r="52" spans="2:14" ht="15.75" thickTop="1" x14ac:dyDescent="0.25"/>
    <row r="53" spans="2:14" ht="15.75" thickBot="1" x14ac:dyDescent="0.3"/>
    <row r="54" spans="2:14" ht="36" customHeight="1" thickTop="1" thickBot="1" x14ac:dyDescent="0.3">
      <c r="B54" s="806" t="s">
        <v>39</v>
      </c>
      <c r="C54" s="807"/>
      <c r="D54" s="807"/>
      <c r="E54" s="807"/>
      <c r="F54" s="808"/>
    </row>
    <row r="55" spans="2:14" ht="15.75" thickTop="1" x14ac:dyDescent="0.25"/>
    <row r="56" spans="2:14" ht="15.75" thickBot="1" x14ac:dyDescent="0.3"/>
    <row r="57" spans="2:14" ht="72" customHeight="1" thickTop="1" thickBot="1" x14ac:dyDescent="0.3">
      <c r="B57" s="802" t="s">
        <v>61</v>
      </c>
      <c r="C57" s="803"/>
      <c r="D57" s="803"/>
      <c r="E57" s="803"/>
      <c r="F57" s="803"/>
      <c r="G57" s="803"/>
      <c r="H57" s="803"/>
      <c r="I57" s="803"/>
      <c r="J57" s="803"/>
      <c r="K57" s="803"/>
      <c r="L57" s="803"/>
      <c r="M57" s="803"/>
      <c r="N57" s="804"/>
    </row>
    <row r="58" spans="2:14" ht="15.75" thickTop="1" x14ac:dyDescent="0.25"/>
    <row r="59" spans="2:14" ht="15.75" thickBot="1" x14ac:dyDescent="0.3"/>
    <row r="60" spans="2:14" ht="71.25" customHeight="1" thickTop="1" thickBot="1" x14ac:dyDescent="0.3">
      <c r="B60" s="805" t="s">
        <v>45</v>
      </c>
      <c r="C60" s="803"/>
      <c r="D60" s="803"/>
      <c r="E60" s="803"/>
      <c r="F60" s="803"/>
      <c r="G60" s="803"/>
      <c r="H60" s="803"/>
      <c r="I60" s="803"/>
      <c r="J60" s="803"/>
      <c r="K60" s="803"/>
      <c r="L60" s="803"/>
      <c r="M60" s="803"/>
      <c r="N60" s="804"/>
    </row>
    <row r="61" spans="2:14" ht="15.75" thickTop="1" x14ac:dyDescent="0.25"/>
    <row r="65" spans="2:14" ht="15.75" thickBot="1" x14ac:dyDescent="0.3"/>
    <row r="66" spans="2:14" ht="75.75" customHeight="1" thickTop="1" thickBot="1" x14ac:dyDescent="0.3">
      <c r="B66" s="809" t="s">
        <v>53</v>
      </c>
      <c r="C66" s="810"/>
      <c r="D66" s="810"/>
      <c r="E66" s="810"/>
      <c r="F66" s="810"/>
      <c r="G66" s="810"/>
      <c r="H66" s="810"/>
      <c r="I66" s="810"/>
      <c r="J66" s="810"/>
      <c r="K66" s="810"/>
      <c r="L66" s="810"/>
      <c r="M66" s="810"/>
      <c r="N66" s="811"/>
    </row>
    <row r="67" spans="2:14" ht="15.75" thickTop="1" x14ac:dyDescent="0.25"/>
    <row r="68" spans="2:14" ht="15.75" thickBot="1" x14ac:dyDescent="0.3"/>
    <row r="69" spans="2:14" ht="98.25" customHeight="1" thickTop="1" thickBot="1" x14ac:dyDescent="0.3">
      <c r="B69" s="802" t="s">
        <v>52</v>
      </c>
      <c r="C69" s="803"/>
      <c r="D69" s="803"/>
      <c r="E69" s="803"/>
      <c r="F69" s="803"/>
      <c r="G69" s="803"/>
      <c r="H69" s="803"/>
      <c r="I69" s="803"/>
      <c r="J69" s="803"/>
      <c r="K69" s="803"/>
      <c r="L69" s="803"/>
      <c r="M69" s="803"/>
      <c r="N69" s="804"/>
    </row>
    <row r="70" spans="2:14" ht="31.5" customHeight="1" thickTop="1" x14ac:dyDescent="0.25"/>
    <row r="71" spans="2:14" ht="15.75" thickBot="1" x14ac:dyDescent="0.3"/>
    <row r="72" spans="2:14" ht="60" customHeight="1" thickTop="1" thickBot="1" x14ac:dyDescent="0.3">
      <c r="B72" s="802" t="s">
        <v>51</v>
      </c>
      <c r="C72" s="803"/>
      <c r="D72" s="803"/>
      <c r="E72" s="803"/>
      <c r="F72" s="803"/>
      <c r="G72" s="803"/>
      <c r="H72" s="803"/>
      <c r="I72" s="803"/>
      <c r="J72" s="803"/>
      <c r="K72" s="803"/>
      <c r="L72" s="803"/>
      <c r="M72" s="803"/>
      <c r="N72" s="804"/>
    </row>
    <row r="73" spans="2:14" ht="15.75" thickTop="1" x14ac:dyDescent="0.25"/>
    <row r="74" spans="2:14" ht="15.75" thickBot="1" x14ac:dyDescent="0.3"/>
    <row r="75" spans="2:14" ht="48.75" customHeight="1" thickTop="1" thickBot="1" x14ac:dyDescent="0.3">
      <c r="B75" s="802" t="s">
        <v>76</v>
      </c>
      <c r="C75" s="803"/>
      <c r="D75" s="803"/>
      <c r="E75" s="803"/>
      <c r="F75" s="803"/>
      <c r="G75" s="803"/>
      <c r="H75" s="803"/>
      <c r="I75" s="803"/>
      <c r="J75" s="803"/>
      <c r="K75" s="803"/>
      <c r="L75" s="803"/>
      <c r="M75" s="803"/>
      <c r="N75" s="804"/>
    </row>
    <row r="76" spans="2:14" ht="15.75" thickTop="1" x14ac:dyDescent="0.25"/>
  </sheetData>
  <mergeCells count="22">
    <mergeCell ref="B23:N23"/>
    <mergeCell ref="F12:K12"/>
    <mergeCell ref="A2:N2"/>
    <mergeCell ref="B8:N8"/>
    <mergeCell ref="B17:N17"/>
    <mergeCell ref="B20:F20"/>
    <mergeCell ref="F6:K6"/>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4" zoomScaleNormal="100" workbookViewId="0">
      <selection activeCell="D15" sqref="D15"/>
    </sheetView>
  </sheetViews>
  <sheetFormatPr baseColWidth="10" defaultRowHeight="15" x14ac:dyDescent="0.25"/>
  <cols>
    <col min="1" max="1" width="3.140625" bestFit="1" customWidth="1"/>
    <col min="2" max="2" width="60.5703125" customWidth="1"/>
    <col min="3" max="3" width="66.7109375" customWidth="1"/>
    <col min="4" max="4" width="22.5703125" customWidth="1"/>
    <col min="5" max="5" width="13.5703125" customWidth="1"/>
    <col min="6" max="6" width="14" style="97" bestFit="1" customWidth="1"/>
    <col min="8" max="8" width="7.42578125" bestFit="1" customWidth="1"/>
  </cols>
  <sheetData>
    <row r="1" spans="1:8" x14ac:dyDescent="0.25">
      <c r="A1" s="92" t="s">
        <v>94</v>
      </c>
      <c r="B1" s="92" t="s">
        <v>95</v>
      </c>
      <c r="C1" s="92" t="s">
        <v>96</v>
      </c>
      <c r="D1" s="102" t="s">
        <v>113</v>
      </c>
      <c r="E1" s="103"/>
      <c r="F1" s="104"/>
      <c r="G1" s="105"/>
      <c r="H1" s="106"/>
    </row>
    <row r="2" spans="1:8" ht="45" x14ac:dyDescent="0.25">
      <c r="A2" s="93">
        <v>1</v>
      </c>
      <c r="B2" s="93" t="s">
        <v>97</v>
      </c>
      <c r="C2" s="93" t="s">
        <v>106</v>
      </c>
      <c r="D2" s="112"/>
      <c r="E2" s="94"/>
      <c r="F2" s="98"/>
      <c r="G2" s="95"/>
      <c r="H2" s="96"/>
    </row>
    <row r="3" spans="1:8" ht="45" x14ac:dyDescent="0.25">
      <c r="A3" s="93">
        <v>2</v>
      </c>
      <c r="B3" s="93" t="s">
        <v>98</v>
      </c>
      <c r="C3" s="93" t="s">
        <v>103</v>
      </c>
      <c r="D3" s="112"/>
      <c r="E3" s="94"/>
      <c r="F3" s="98"/>
      <c r="G3" s="95"/>
      <c r="H3" s="96"/>
    </row>
    <row r="4" spans="1:8" ht="45" x14ac:dyDescent="0.25">
      <c r="A4" s="93">
        <v>3</v>
      </c>
      <c r="B4" s="93" t="s">
        <v>109</v>
      </c>
      <c r="C4" s="93" t="s">
        <v>144</v>
      </c>
      <c r="D4" s="107"/>
      <c r="E4" s="108"/>
      <c r="F4" s="109"/>
      <c r="G4" s="110"/>
      <c r="H4" s="111"/>
    </row>
    <row r="5" spans="1:8" ht="105" x14ac:dyDescent="0.25">
      <c r="A5" s="115">
        <v>4</v>
      </c>
      <c r="B5" s="115" t="s">
        <v>99</v>
      </c>
      <c r="C5" s="113" t="s">
        <v>138</v>
      </c>
      <c r="D5" s="101" t="s">
        <v>110</v>
      </c>
      <c r="E5" s="99" t="s">
        <v>115</v>
      </c>
      <c r="F5" s="99" t="s">
        <v>111</v>
      </c>
      <c r="G5" s="99" t="s">
        <v>112</v>
      </c>
      <c r="H5" s="100" t="s">
        <v>114</v>
      </c>
    </row>
    <row r="6" spans="1:8" ht="75" x14ac:dyDescent="0.25">
      <c r="A6" s="116"/>
      <c r="B6" s="116"/>
      <c r="C6" s="114"/>
      <c r="D6" s="101" t="s">
        <v>110</v>
      </c>
      <c r="E6" s="99" t="s">
        <v>116</v>
      </c>
      <c r="F6" s="99" t="s">
        <v>111</v>
      </c>
      <c r="G6" s="99" t="s">
        <v>112</v>
      </c>
      <c r="H6" s="100" t="s">
        <v>117</v>
      </c>
    </row>
    <row r="7" spans="1:8" ht="45" x14ac:dyDescent="0.25">
      <c r="A7" s="93">
        <v>5</v>
      </c>
      <c r="B7" s="93" t="s">
        <v>100</v>
      </c>
      <c r="C7" s="129" t="s">
        <v>104</v>
      </c>
      <c r="D7" s="112"/>
      <c r="E7" s="94"/>
      <c r="F7" s="98"/>
      <c r="G7" s="95"/>
      <c r="H7" s="96"/>
    </row>
    <row r="8" spans="1:8" ht="75" x14ac:dyDescent="0.25">
      <c r="A8" s="93">
        <v>6</v>
      </c>
      <c r="B8" s="93" t="s">
        <v>108</v>
      </c>
      <c r="C8" s="93" t="s">
        <v>105</v>
      </c>
      <c r="D8" s="112"/>
      <c r="E8" s="94"/>
      <c r="F8" s="98"/>
      <c r="G8" s="95"/>
      <c r="H8" s="96"/>
    </row>
    <row r="9" spans="1:8" ht="90" x14ac:dyDescent="0.25">
      <c r="A9" s="93">
        <v>7</v>
      </c>
      <c r="B9" s="93" t="s">
        <v>101</v>
      </c>
      <c r="C9" s="93" t="s">
        <v>118</v>
      </c>
      <c r="D9" s="112"/>
      <c r="E9" s="94"/>
      <c r="F9" s="98"/>
      <c r="G9" s="95"/>
      <c r="H9" s="96"/>
    </row>
    <row r="10" spans="1:8" ht="45" x14ac:dyDescent="0.25">
      <c r="A10" s="117">
        <v>8</v>
      </c>
      <c r="B10" s="117" t="s">
        <v>119</v>
      </c>
      <c r="C10" s="118" t="s">
        <v>120</v>
      </c>
      <c r="D10" s="119"/>
      <c r="E10" s="120"/>
      <c r="F10" s="121"/>
      <c r="G10" s="122"/>
      <c r="H10" s="123"/>
    </row>
    <row r="11" spans="1:8" ht="45" x14ac:dyDescent="0.25">
      <c r="A11" s="117">
        <v>9</v>
      </c>
      <c r="B11" s="117" t="s">
        <v>121</v>
      </c>
      <c r="C11" s="118" t="s">
        <v>129</v>
      </c>
      <c r="D11" s="119"/>
      <c r="E11" s="120"/>
      <c r="F11" s="121"/>
      <c r="G11" s="122"/>
      <c r="H11" s="123"/>
    </row>
    <row r="12" spans="1:8" ht="75" x14ac:dyDescent="0.25">
      <c r="A12" s="117">
        <v>10</v>
      </c>
      <c r="B12" s="117" t="s">
        <v>122</v>
      </c>
      <c r="C12" s="117" t="s">
        <v>123</v>
      </c>
      <c r="D12" s="119"/>
      <c r="E12" s="120"/>
      <c r="F12" s="121"/>
      <c r="G12" s="122"/>
      <c r="H12" s="123"/>
    </row>
    <row r="13" spans="1:8" ht="75" x14ac:dyDescent="0.25">
      <c r="A13" s="117">
        <v>11</v>
      </c>
      <c r="B13" s="117" t="s">
        <v>124</v>
      </c>
      <c r="C13" s="118" t="s">
        <v>125</v>
      </c>
      <c r="D13" s="119"/>
      <c r="E13" s="120"/>
      <c r="F13" s="121"/>
      <c r="G13" s="122"/>
      <c r="H13" s="123"/>
    </row>
    <row r="14" spans="1:8" x14ac:dyDescent="0.25">
      <c r="A14" s="117">
        <v>12</v>
      </c>
      <c r="B14" s="117" t="s">
        <v>126</v>
      </c>
      <c r="C14" s="118" t="s">
        <v>145</v>
      </c>
      <c r="D14" s="119"/>
      <c r="E14" s="120"/>
      <c r="F14" s="121"/>
      <c r="G14" s="122"/>
      <c r="H14" s="123"/>
    </row>
    <row r="15" spans="1:8" ht="210" x14ac:dyDescent="0.25">
      <c r="A15" s="117">
        <v>13</v>
      </c>
      <c r="B15" s="117" t="s">
        <v>127</v>
      </c>
      <c r="C15" s="118" t="s">
        <v>128</v>
      </c>
      <c r="D15" s="124"/>
      <c r="E15" s="125"/>
      <c r="F15" s="126"/>
      <c r="G15" s="127"/>
      <c r="H15" s="128"/>
    </row>
    <row r="16" spans="1:8" x14ac:dyDescent="0.25">
      <c r="A16" s="91"/>
      <c r="B16" s="91"/>
      <c r="C16" s="91"/>
      <c r="D16" s="91"/>
      <c r="E16" s="91"/>
    </row>
    <row r="17" spans="1:6" x14ac:dyDescent="0.25">
      <c r="A17" s="91"/>
      <c r="B17" s="91"/>
      <c r="C17" s="91"/>
      <c r="D17" s="91"/>
      <c r="E17" s="91"/>
    </row>
    <row r="18" spans="1:6" x14ac:dyDescent="0.25">
      <c r="A18" s="91"/>
      <c r="B18" s="91"/>
      <c r="C18" s="91"/>
      <c r="D18" s="91"/>
      <c r="E18" s="91"/>
      <c r="F18"/>
    </row>
    <row r="19" spans="1:6" x14ac:dyDescent="0.25">
      <c r="A19" s="91"/>
      <c r="B19" s="91"/>
      <c r="C19" s="91"/>
      <c r="D19" s="91"/>
      <c r="E19" s="91"/>
      <c r="F19"/>
    </row>
    <row r="20" spans="1:6" x14ac:dyDescent="0.25">
      <c r="A20" s="91"/>
      <c r="B20" s="91"/>
      <c r="C20" s="91"/>
      <c r="D20" s="91"/>
      <c r="E20" s="91"/>
      <c r="F20"/>
    </row>
    <row r="21" spans="1:6" x14ac:dyDescent="0.25">
      <c r="A21" s="91"/>
      <c r="B21" s="91"/>
      <c r="C21" s="91"/>
      <c r="D21" s="91"/>
      <c r="E21" s="91"/>
      <c r="F21"/>
    </row>
  </sheetData>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10"/>
  <sheetViews>
    <sheetView zoomScaleNormal="100" workbookViewId="0">
      <selection activeCell="B8" sqref="B8"/>
    </sheetView>
  </sheetViews>
  <sheetFormatPr baseColWidth="10" defaultRowHeight="15" x14ac:dyDescent="0.25"/>
  <cols>
    <col min="1" max="1" width="32.85546875" bestFit="1" customWidth="1"/>
    <col min="2" max="2" width="40.5703125" customWidth="1"/>
  </cols>
  <sheetData>
    <row r="1" spans="1:2" ht="37.5" customHeight="1" x14ac:dyDescent="0.25">
      <c r="A1" s="81" t="s">
        <v>88</v>
      </c>
      <c r="B1" s="85">
        <f>'AAP-DGOS 2021'!B4</f>
        <v>0</v>
      </c>
    </row>
    <row r="2" spans="1:2" ht="37.5" customHeight="1" x14ac:dyDescent="0.25">
      <c r="A2" s="81" t="s">
        <v>90</v>
      </c>
      <c r="B2" s="82">
        <f>'AAP-DGOS 2021'!B7:E7</f>
        <v>0</v>
      </c>
    </row>
    <row r="3" spans="1:2" ht="37.5" customHeight="1" x14ac:dyDescent="0.25">
      <c r="A3" s="81" t="s">
        <v>91</v>
      </c>
      <c r="B3" s="82">
        <f>'AAP-DGOS 2021'!B8:E8</f>
        <v>0</v>
      </c>
    </row>
    <row r="4" spans="1:2" ht="37.5" customHeight="1" x14ac:dyDescent="0.25">
      <c r="A4" s="83" t="s">
        <v>78</v>
      </c>
      <c r="B4" s="84">
        <f>'AAP-DGOS 2021'!B96</f>
        <v>0</v>
      </c>
    </row>
    <row r="5" spans="1:2" ht="37.5" customHeight="1" x14ac:dyDescent="0.25">
      <c r="A5" s="83" t="s">
        <v>89</v>
      </c>
      <c r="B5" s="84">
        <f>'AAP-DGOS 2021'!D129</f>
        <v>0</v>
      </c>
    </row>
    <row r="6" spans="1:2" ht="37.5" customHeight="1" x14ac:dyDescent="0.25">
      <c r="A6" s="81" t="s">
        <v>93</v>
      </c>
      <c r="B6" s="81" t="str">
        <f>IF('AAP-DGOS 2021'!B70="","NON","OUI")</f>
        <v>NON</v>
      </c>
    </row>
    <row r="7" spans="1:2" ht="37.5" customHeight="1" x14ac:dyDescent="0.25">
      <c r="A7" s="81" t="s">
        <v>77</v>
      </c>
      <c r="B7" s="81" t="str">
        <f>IF('AAP-DGOS 2021'!B94='AAP-DGOS 2021'!E55*0.1,"OK","ERREUR")</f>
        <v>OK</v>
      </c>
    </row>
    <row r="8" spans="1:2" ht="37.5" customHeight="1" x14ac:dyDescent="0.25">
      <c r="A8" s="81" t="s">
        <v>102</v>
      </c>
    </row>
    <row r="10" spans="1:2" ht="30" x14ac:dyDescent="0.25">
      <c r="B10" s="83" t="str">
        <f ca="1">IF(TODAY()-"15/01/2020"&lt;0,"","Il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AAP-DGOS 2021</vt:lpstr>
      <vt:lpstr>Couts_Unitaires_métiers</vt:lpstr>
      <vt:lpstr>Matrice_Couts-Surcouts_ACAD</vt:lpstr>
      <vt:lpstr>Métiers recherche clinique</vt:lpstr>
      <vt:lpstr>FAQ</vt:lpstr>
      <vt:lpstr>RappelData</vt:lpstr>
      <vt:lpstr>'AAP-DGOS 2021'!Zone_d_impression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2021-09-14T15:18:42Z</dcterms:modified>
</cp:coreProperties>
</file>